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00 - Sportleiter\Rundenwettkämpfe 2026\"/>
    </mc:Choice>
  </mc:AlternateContent>
  <xr:revisionPtr revIDLastSave="0" documentId="13_ncr:1_{A134DBB3-115F-46DA-A356-9E58C9C07EA9}" xr6:coauthVersionLast="47" xr6:coauthVersionMax="47" xr10:uidLastSave="{00000000-0000-0000-0000-000000000000}"/>
  <bookViews>
    <workbookView xWindow="-420" yWindow="1956" windowWidth="18048" windowHeight="16404" xr2:uid="{00000000-000D-0000-FFFF-FFFF00000000}"/>
  </bookViews>
  <sheets>
    <sheet name="Übersicht" sheetId="1" r:id="rId1"/>
    <sheet name="Auswertung" sheetId="3" r:id="rId2"/>
  </sheets>
  <definedNames>
    <definedName name="_xlnm.Print_Area" localSheetId="1">Auswertung!$A$1:$E$39</definedName>
    <definedName name="_xlnm.Print_Area" localSheetId="0">Übersicht!$B$1:$I$59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N1" i="1"/>
  <c r="A2" i="3" l="1"/>
  <c r="G53" i="1" l="1" a="1"/>
  <c r="G53" i="1" s="1"/>
  <c r="J53" i="1" s="1"/>
  <c r="G52" i="1" a="1"/>
  <c r="G52" i="1" s="1"/>
  <c r="J52" i="1" s="1"/>
  <c r="G51" i="1" a="1"/>
  <c r="G51" i="1" s="1"/>
  <c r="J51" i="1" s="1"/>
  <c r="G50" i="1" a="1"/>
  <c r="G50" i="1" s="1"/>
  <c r="J50" i="1" s="1"/>
  <c r="G44" i="1" a="1"/>
  <c r="G44" i="1" s="1"/>
  <c r="J44" i="1" s="1"/>
  <c r="G43" i="1" a="1"/>
  <c r="G43" i="1" s="1"/>
  <c r="J43" i="1" s="1"/>
  <c r="G42" i="1" a="1"/>
  <c r="G42" i="1" s="1"/>
  <c r="J42" i="1" s="1"/>
  <c r="G41" i="1" a="1"/>
  <c r="G41" i="1" s="1"/>
  <c r="J41" i="1" s="1"/>
  <c r="G35" i="1" a="1"/>
  <c r="G35" i="1" s="1"/>
  <c r="J35" i="1" s="1"/>
  <c r="G34" i="1" a="1"/>
  <c r="G34" i="1" s="1"/>
  <c r="J34" i="1" s="1"/>
  <c r="G33" i="1" a="1"/>
  <c r="G33" i="1" s="1"/>
  <c r="J33" i="1" s="1"/>
  <c r="G32" i="1" a="1"/>
  <c r="G32" i="1" s="1"/>
  <c r="J32" i="1" s="1"/>
  <c r="G26" i="1" a="1"/>
  <c r="G26" i="1" s="1"/>
  <c r="J26" i="1" s="1"/>
  <c r="G25" i="1" a="1"/>
  <c r="G25" i="1" s="1"/>
  <c r="J25" i="1" s="1"/>
  <c r="G24" i="1" a="1"/>
  <c r="G24" i="1" s="1"/>
  <c r="J24" i="1" s="1"/>
  <c r="G23" i="1" a="1"/>
  <c r="G23" i="1" s="1"/>
  <c r="J23" i="1" s="1"/>
  <c r="G17" i="1" a="1"/>
  <c r="G17" i="1" s="1"/>
  <c r="G16" i="1" a="1"/>
  <c r="G16" i="1" s="1"/>
  <c r="G15" i="1" a="1"/>
  <c r="G15" i="1" s="1"/>
  <c r="G14" i="1" a="1"/>
  <c r="G14" i="1" s="1"/>
  <c r="J15" i="1" l="1"/>
  <c r="J16" i="1"/>
  <c r="J17" i="1"/>
  <c r="J14" i="1"/>
  <c r="I10" i="3"/>
  <c r="M10" i="3" s="1"/>
  <c r="K35" i="3"/>
  <c r="K36" i="3"/>
  <c r="K37" i="3"/>
  <c r="K34" i="3"/>
  <c r="I35" i="3"/>
  <c r="I36" i="3"/>
  <c r="I37" i="3"/>
  <c r="I34" i="3"/>
  <c r="F54" i="1"/>
  <c r="E54" i="1"/>
  <c r="D54" i="1"/>
  <c r="C54" i="1"/>
  <c r="A53" i="1"/>
  <c r="A52" i="1"/>
  <c r="A51" i="1"/>
  <c r="J34" i="3"/>
  <c r="M34" i="3" s="1" a="1"/>
  <c r="M34" i="3" s="1"/>
  <c r="L34" i="3" s="1"/>
  <c r="H17" i="1" l="1" a="1"/>
  <c r="H17" i="1" s="1"/>
  <c r="H14" i="1" a="1"/>
  <c r="H14" i="1" s="1"/>
  <c r="H15" i="1" a="1"/>
  <c r="H15" i="1" s="1"/>
  <c r="H42" i="1" a="1"/>
  <c r="H42" i="1" s="1"/>
  <c r="H26" i="1" a="1"/>
  <c r="H26" i="1" s="1"/>
  <c r="H25" i="1" a="1"/>
  <c r="H25" i="1" s="1"/>
  <c r="H53" i="1" a="1"/>
  <c r="H53" i="1" s="1"/>
  <c r="H52" i="1" a="1"/>
  <c r="H52" i="1" s="1"/>
  <c r="H24" i="1" a="1"/>
  <c r="H24" i="1" s="1"/>
  <c r="H51" i="1" a="1"/>
  <c r="H51" i="1" s="1"/>
  <c r="H50" i="1" a="1"/>
  <c r="H50" i="1" s="1"/>
  <c r="H34" i="1" a="1"/>
  <c r="H34" i="1" s="1"/>
  <c r="H43" i="1" a="1"/>
  <c r="H43" i="1" s="1"/>
  <c r="H35" i="1" a="1"/>
  <c r="H35" i="1" s="1"/>
  <c r="H33" i="1" a="1"/>
  <c r="H33" i="1" s="1"/>
  <c r="H23" i="1" a="1"/>
  <c r="H23" i="1" s="1"/>
  <c r="H44" i="1" a="1"/>
  <c r="H44" i="1" s="1"/>
  <c r="H32" i="1" a="1"/>
  <c r="H32" i="1" s="1"/>
  <c r="H41" i="1" a="1"/>
  <c r="H41" i="1" s="1"/>
  <c r="H16" i="1" a="1"/>
  <c r="H16" i="1" s="1"/>
  <c r="J37" i="3"/>
  <c r="M37" i="3" s="1" a="1"/>
  <c r="M37" i="3" s="1"/>
  <c r="L37" i="3" s="1"/>
  <c r="J36" i="3"/>
  <c r="M36" i="3" s="1" a="1"/>
  <c r="M36" i="3" s="1"/>
  <c r="L36" i="3" s="1"/>
  <c r="G54" i="1"/>
  <c r="J35" i="3"/>
  <c r="M35" i="3" s="1" a="1"/>
  <c r="M35" i="3" s="1"/>
  <c r="L35" i="3" s="1"/>
  <c r="L10" i="3"/>
  <c r="A50" i="1"/>
  <c r="K31" i="3"/>
  <c r="K32" i="3"/>
  <c r="K33" i="3"/>
  <c r="K30" i="3"/>
  <c r="K27" i="3"/>
  <c r="K28" i="3"/>
  <c r="K29" i="3"/>
  <c r="K26" i="3"/>
  <c r="I31" i="3"/>
  <c r="I32" i="3"/>
  <c r="I33" i="3"/>
  <c r="I30" i="3"/>
  <c r="I27" i="3"/>
  <c r="I28" i="3"/>
  <c r="I29" i="3"/>
  <c r="I26" i="3"/>
  <c r="K23" i="3"/>
  <c r="K24" i="3"/>
  <c r="K25" i="3"/>
  <c r="K22" i="3"/>
  <c r="I23" i="3"/>
  <c r="I24" i="3"/>
  <c r="I25" i="3"/>
  <c r="I22" i="3"/>
  <c r="K19" i="3"/>
  <c r="K20" i="3"/>
  <c r="K21" i="3"/>
  <c r="K18" i="3"/>
  <c r="I19" i="3"/>
  <c r="I20" i="3"/>
  <c r="I21" i="3"/>
  <c r="I18" i="3"/>
  <c r="J10" i="3" l="1"/>
  <c r="K54" i="1"/>
  <c r="K10" i="3"/>
  <c r="I9" i="3"/>
  <c r="M9" i="3" s="1"/>
  <c r="I8" i="3"/>
  <c r="M8" i="3" s="1"/>
  <c r="I7" i="3"/>
  <c r="M7" i="3" s="1"/>
  <c r="I6" i="3"/>
  <c r="A3" i="3"/>
  <c r="F45" i="1"/>
  <c r="E45" i="1"/>
  <c r="D45" i="1"/>
  <c r="C45" i="1"/>
  <c r="F36" i="1"/>
  <c r="E36" i="1"/>
  <c r="D36" i="1"/>
  <c r="C36" i="1"/>
  <c r="J29" i="3"/>
  <c r="J28" i="3"/>
  <c r="M28" i="3" s="1" a="1"/>
  <c r="M28" i="3" s="1"/>
  <c r="L28" i="3" s="1"/>
  <c r="J27" i="3"/>
  <c r="M27" i="3" s="1" a="1"/>
  <c r="M27" i="3" s="1"/>
  <c r="L27" i="3" s="1"/>
  <c r="F27" i="1"/>
  <c r="E27" i="1"/>
  <c r="D27" i="1"/>
  <c r="C27" i="1"/>
  <c r="F18" i="1"/>
  <c r="E18" i="1"/>
  <c r="D18" i="1"/>
  <c r="C18" i="1"/>
  <c r="J21" i="3"/>
  <c r="J20" i="3"/>
  <c r="M20" i="3" s="1" a="1"/>
  <c r="M20" i="3" s="1"/>
  <c r="L20" i="3" s="1"/>
  <c r="J19" i="3"/>
  <c r="M19" i="3" s="1" a="1"/>
  <c r="M19" i="3" s="1"/>
  <c r="L19" i="3" s="1"/>
  <c r="M29" i="3" l="1" a="1"/>
  <c r="M29" i="3" s="1"/>
  <c r="L29" i="3" s="1"/>
  <c r="M21" i="3" a="1"/>
  <c r="M21" i="3" s="1"/>
  <c r="L21" i="3" s="1"/>
  <c r="L6" i="3"/>
  <c r="A35" i="1"/>
  <c r="M6" i="3"/>
  <c r="A26" i="1"/>
  <c r="J25" i="3"/>
  <c r="A14" i="1"/>
  <c r="A15" i="1"/>
  <c r="A16" i="1"/>
  <c r="A17" i="1"/>
  <c r="A44" i="1"/>
  <c r="J33" i="3"/>
  <c r="G36" i="1"/>
  <c r="J26" i="3"/>
  <c r="M26" i="3" s="1" a="1"/>
  <c r="M26" i="3" s="1"/>
  <c r="L26" i="3" s="1"/>
  <c r="G27" i="1"/>
  <c r="J22" i="3"/>
  <c r="M22" i="3" s="1" a="1"/>
  <c r="M22" i="3" s="1"/>
  <c r="L22" i="3" s="1"/>
  <c r="A24" i="1"/>
  <c r="J23" i="3"/>
  <c r="M23" i="3" s="1" a="1"/>
  <c r="M23" i="3" s="1"/>
  <c r="L23" i="3" s="1"/>
  <c r="A25" i="1"/>
  <c r="J24" i="3"/>
  <c r="M24" i="3" s="1" a="1"/>
  <c r="M24" i="3" s="1"/>
  <c r="L24" i="3" s="1"/>
  <c r="G18" i="1"/>
  <c r="J18" i="3"/>
  <c r="M18" i="3" s="1" a="1"/>
  <c r="M18" i="3" s="1"/>
  <c r="L18" i="3" s="1"/>
  <c r="A43" i="1"/>
  <c r="J32" i="3"/>
  <c r="M32" i="3" s="1" a="1"/>
  <c r="M32" i="3" s="1"/>
  <c r="L32" i="3" s="1"/>
  <c r="A42" i="1"/>
  <c r="J31" i="3"/>
  <c r="M31" i="3" s="1" a="1"/>
  <c r="M31" i="3" s="1"/>
  <c r="L31" i="3" s="1"/>
  <c r="G45" i="1"/>
  <c r="J30" i="3"/>
  <c r="M30" i="3" s="1" a="1"/>
  <c r="M30" i="3" s="1"/>
  <c r="L30" i="3" s="1"/>
  <c r="L9" i="3"/>
  <c r="A32" i="1"/>
  <c r="A33" i="1"/>
  <c r="A34" i="1"/>
  <c r="L8" i="3"/>
  <c r="C13" i="3"/>
  <c r="L7" i="3"/>
  <c r="A23" i="1"/>
  <c r="A41" i="1"/>
  <c r="K6" i="3" l="1"/>
  <c r="J9" i="3"/>
  <c r="K45" i="1"/>
  <c r="J8" i="3"/>
  <c r="K36" i="1"/>
  <c r="J7" i="3"/>
  <c r="K27" i="1"/>
  <c r="J6" i="3"/>
  <c r="K18" i="1"/>
  <c r="M25" i="3" a="1"/>
  <c r="M25" i="3" s="1"/>
  <c r="L25" i="3" s="1"/>
  <c r="H34" i="3" s="1"/>
  <c r="M33" i="3" a="1"/>
  <c r="M33" i="3" s="1"/>
  <c r="L33" i="3" s="1"/>
  <c r="K8" i="3"/>
  <c r="D13" i="3"/>
  <c r="K9" i="3"/>
  <c r="K7" i="3"/>
  <c r="A13" i="3"/>
  <c r="H10" i="3" l="1"/>
  <c r="H54" i="1" a="1"/>
  <c r="H54" i="1" s="1"/>
  <c r="H36" i="1" a="1"/>
  <c r="H36" i="1" s="1"/>
  <c r="H45" i="1" a="1"/>
  <c r="H45" i="1" s="1"/>
  <c r="H27" i="1" a="1"/>
  <c r="H27" i="1" s="1"/>
  <c r="H9" i="3"/>
  <c r="H18" i="1" a="1"/>
  <c r="H18" i="1" s="1"/>
  <c r="H37" i="3"/>
  <c r="H35" i="3"/>
  <c r="H33" i="3"/>
  <c r="H25" i="3"/>
  <c r="H8" i="3"/>
  <c r="H32" i="3"/>
  <c r="H31" i="3"/>
  <c r="H30" i="3"/>
  <c r="H29" i="3"/>
  <c r="H6" i="3"/>
  <c r="H28" i="3"/>
  <c r="H27" i="3"/>
  <c r="H7" i="3"/>
  <c r="H26" i="3"/>
  <c r="H24" i="3"/>
  <c r="H23" i="3"/>
  <c r="H22" i="3"/>
  <c r="H21" i="3"/>
  <c r="H20" i="3"/>
  <c r="H19" i="3"/>
  <c r="H18" i="3"/>
  <c r="H36" i="3"/>
  <c r="C7" i="3" l="1"/>
  <c r="B8" i="3"/>
  <c r="E8" i="3" s="1"/>
  <c r="B7" i="3"/>
  <c r="E7" i="3" s="1"/>
  <c r="C10" i="3"/>
  <c r="C6" i="3"/>
  <c r="C9" i="3"/>
  <c r="B9" i="3"/>
  <c r="E9" i="3" s="1"/>
  <c r="B10" i="3"/>
  <c r="D10" i="3" s="1"/>
  <c r="B6" i="3"/>
  <c r="D6" i="3" s="1"/>
  <c r="C8" i="3"/>
  <c r="B18" i="3"/>
  <c r="E37" i="3"/>
  <c r="E27" i="3"/>
  <c r="E22" i="3"/>
  <c r="E25" i="3"/>
  <c r="D27" i="3"/>
  <c r="B19" i="3"/>
  <c r="E31" i="3"/>
  <c r="E21" i="3"/>
  <c r="D30" i="3"/>
  <c r="D24" i="3"/>
  <c r="D19" i="3"/>
  <c r="B25" i="3"/>
  <c r="B31" i="3"/>
  <c r="D32" i="3"/>
  <c r="E18" i="3"/>
  <c r="B36" i="3"/>
  <c r="E35" i="3"/>
  <c r="D31" i="3"/>
  <c r="D25" i="3"/>
  <c r="E30" i="3"/>
  <c r="E28" i="3"/>
  <c r="E32" i="3"/>
  <c r="B35" i="3"/>
  <c r="D37" i="3"/>
  <c r="B33" i="3"/>
  <c r="B24" i="3"/>
  <c r="B22" i="3"/>
  <c r="E23" i="3"/>
  <c r="D21" i="3"/>
  <c r="D33" i="3"/>
  <c r="B21" i="3"/>
  <c r="B37" i="3"/>
  <c r="E34" i="3"/>
  <c r="B23" i="3"/>
  <c r="E36" i="3"/>
  <c r="E24" i="3"/>
  <c r="B20" i="3"/>
  <c r="D34" i="3"/>
  <c r="B26" i="3"/>
  <c r="E29" i="3"/>
  <c r="E33" i="3"/>
  <c r="E19" i="3"/>
  <c r="D23" i="3"/>
  <c r="D35" i="3"/>
  <c r="B29" i="3"/>
  <c r="E26" i="3"/>
  <c r="D22" i="3"/>
  <c r="E20" i="3"/>
  <c r="D28" i="3"/>
  <c r="B28" i="3"/>
  <c r="B34" i="3"/>
  <c r="D20" i="3"/>
  <c r="D36" i="3"/>
  <c r="B32" i="3"/>
  <c r="B30" i="3"/>
  <c r="D29" i="3"/>
  <c r="D26" i="3"/>
  <c r="B27" i="3"/>
  <c r="D18" i="3"/>
  <c r="E10" i="3" l="1"/>
  <c r="D8" i="3"/>
  <c r="D7" i="3"/>
  <c r="D9" i="3"/>
  <c r="E6" i="3"/>
</calcChain>
</file>

<file path=xl/sharedStrings.xml><?xml version="1.0" encoding="utf-8"?>
<sst xmlns="http://schemas.openxmlformats.org/spreadsheetml/2006/main" count="131" uniqueCount="45">
  <si>
    <t>Verein:</t>
  </si>
  <si>
    <t>1. Runde</t>
  </si>
  <si>
    <t>2. Runde</t>
  </si>
  <si>
    <t>3. Runde</t>
  </si>
  <si>
    <t>4. Runde</t>
  </si>
  <si>
    <t>Gesamt</t>
  </si>
  <si>
    <t>Ringe</t>
  </si>
  <si>
    <t>Namen:</t>
  </si>
  <si>
    <t>Platz:</t>
  </si>
  <si>
    <t>Bester Schütze pro Verein</t>
  </si>
  <si>
    <t>Ringe:</t>
  </si>
  <si>
    <t>Name:</t>
  </si>
  <si>
    <t>Platz</t>
  </si>
  <si>
    <t>Bester Schütze 
in der Mannschaft:</t>
  </si>
  <si>
    <t>Bester Einzelschütze:</t>
  </si>
  <si>
    <t>Übersicht aller Einzelschützen</t>
  </si>
  <si>
    <t>WK-Klasse:</t>
  </si>
  <si>
    <t>LG</t>
  </si>
  <si>
    <t xml:space="preserve"> zutreffendes anklicken oder ankreuzen</t>
  </si>
  <si>
    <t>LuPi</t>
  </si>
  <si>
    <t>in</t>
  </si>
  <si>
    <t>1. Wettkampf am:</t>
  </si>
  <si>
    <t>2. Wettkampf am:</t>
  </si>
  <si>
    <t>3. Wettkampf am:</t>
  </si>
  <si>
    <t>4. Wettkampf am:</t>
  </si>
  <si>
    <t>Gruppe</t>
  </si>
  <si>
    <t>Kreisklasse</t>
  </si>
  <si>
    <t>offen</t>
  </si>
  <si>
    <t>60/70</t>
  </si>
  <si>
    <t>61/71</t>
  </si>
  <si>
    <t>Name</t>
  </si>
  <si>
    <t>Hilfsspalte Ringe:</t>
  </si>
  <si>
    <t>Zahlen aus Text lösen</t>
  </si>
  <si>
    <t>GK</t>
  </si>
  <si>
    <t>KK</t>
  </si>
  <si>
    <t>VM</t>
  </si>
  <si>
    <t>UHR-GK</t>
  </si>
  <si>
    <t>UHR-KK</t>
  </si>
  <si>
    <t>leer</t>
  </si>
  <si>
    <t>Rundenwettkampf -</t>
  </si>
  <si>
    <t>Jahr</t>
  </si>
  <si>
    <t xml:space="preserve">Total: </t>
  </si>
  <si>
    <t xml:space="preserve">Total:  </t>
  </si>
  <si>
    <r>
      <t xml:space="preserve">Mannschaft
</t>
    </r>
    <r>
      <rPr>
        <b/>
        <sz val="14"/>
        <rFont val="Times New Roman"/>
        <family val="1"/>
      </rPr>
      <t>Ringe:</t>
    </r>
  </si>
  <si>
    <t>Einzelschützen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</si>
</sst>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b/>
      <sz val="10"/>
      <name val="Arial"/>
      <family val="2"/>
    </font>
    <font>
      <b/>
      <sz val="11"/>
      <name val="Times New Roman"/>
      <family val="1"/>
    </font>
    <font>
      <sz val="8"/>
      <name val="Arial"/>
      <family val="2"/>
    </font>
    <font>
      <b/>
      <u/>
      <sz val="11"/>
      <name val="Times New Roman"/>
      <family val="1"/>
    </font>
    <font>
      <b/>
      <sz val="20"/>
      <name val="Times New Roman"/>
      <family val="1"/>
    </font>
    <font>
      <b/>
      <sz val="11"/>
      <name val="Arial"/>
      <family val="2"/>
    </font>
    <font>
      <b/>
      <sz val="12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u/>
      <sz val="10"/>
      <color indexed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i/>
      <sz val="14"/>
      <name val="Arial"/>
      <family val="2"/>
    </font>
    <font>
      <b/>
      <sz val="14"/>
      <color indexed="8"/>
      <name val="Calibri"/>
      <family val="2"/>
    </font>
    <font>
      <sz val="14"/>
      <color indexed="8"/>
      <name val="Calibri"/>
      <family val="2"/>
    </font>
    <font>
      <sz val="10"/>
      <name val="Arial"/>
      <family val="2"/>
    </font>
    <font>
      <sz val="14"/>
      <name val="Calibri"/>
      <family val="2"/>
    </font>
    <font>
      <b/>
      <sz val="22"/>
      <name val="Times New Roman"/>
      <family val="1"/>
    </font>
    <font>
      <sz val="16"/>
      <name val="Times New Roman"/>
      <family val="1"/>
    </font>
    <font>
      <sz val="10"/>
      <color indexed="9"/>
      <name val="Arial"/>
      <family val="2"/>
    </font>
    <font>
      <b/>
      <sz val="12"/>
      <color indexed="8"/>
      <name val="Arial"/>
      <family val="2"/>
    </font>
    <font>
      <sz val="8"/>
      <color rgb="FF000000"/>
      <name val="Tahoma"/>
      <family val="2"/>
    </font>
    <font>
      <sz val="11"/>
      <color theme="0"/>
      <name val="Calibri"/>
      <family val="2"/>
    </font>
    <font>
      <sz val="10"/>
      <color theme="0"/>
      <name val="Arial"/>
      <family val="2"/>
    </font>
    <font>
      <b/>
      <sz val="16"/>
      <name val="Arial"/>
      <family val="2"/>
    </font>
    <font>
      <sz val="11"/>
      <color theme="0"/>
      <name val="Times New Roman"/>
      <family val="1"/>
    </font>
    <font>
      <b/>
      <u/>
      <sz val="11"/>
      <color theme="0"/>
      <name val="Times New Roman"/>
      <family val="1"/>
    </font>
    <font>
      <sz val="14"/>
      <name val="Arial Black"/>
      <family val="2"/>
    </font>
    <font>
      <sz val="16"/>
      <name val="Arial Black"/>
      <family val="2"/>
    </font>
    <font>
      <i/>
      <sz val="8"/>
      <name val="Arial"/>
      <family val="2"/>
    </font>
    <font>
      <b/>
      <sz val="10"/>
      <name val="Times New Roman"/>
      <family val="1"/>
    </font>
    <font>
      <b/>
      <sz val="18"/>
      <name val="Times New Roman"/>
      <family val="1"/>
    </font>
    <font>
      <b/>
      <sz val="16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49">
    <xf numFmtId="0" fontId="0" fillId="0" borderId="0" xfId="0"/>
    <xf numFmtId="0" fontId="0" fillId="0" borderId="0" xfId="0" applyProtection="1">
      <protection hidden="1"/>
    </xf>
    <xf numFmtId="0" fontId="4" fillId="0" borderId="0" xfId="0" applyFont="1" applyAlignment="1" applyProtection="1">
      <alignment vertical="top" wrapText="1"/>
      <protection hidden="1"/>
    </xf>
    <xf numFmtId="0" fontId="2" fillId="0" borderId="0" xfId="0" applyFont="1" applyAlignment="1" applyProtection="1">
      <alignment vertical="top" wrapText="1"/>
      <protection hidden="1"/>
    </xf>
    <xf numFmtId="0" fontId="2" fillId="0" borderId="0" xfId="0" applyFont="1" applyAlignment="1" applyProtection="1">
      <alignment horizontal="center" vertical="top" wrapText="1"/>
      <protection hidden="1"/>
    </xf>
    <xf numFmtId="0" fontId="9" fillId="0" borderId="5" xfId="0" quotePrefix="1" applyFont="1" applyBorder="1" applyAlignment="1" applyProtection="1">
      <alignment horizontal="center" vertical="center" wrapText="1"/>
      <protection locked="0"/>
    </xf>
    <xf numFmtId="0" fontId="9" fillId="0" borderId="16" xfId="0" quotePrefix="1" applyFont="1" applyBorder="1" applyAlignment="1" applyProtection="1">
      <alignment horizontal="center" vertical="center" wrapText="1"/>
      <protection locked="0"/>
    </xf>
    <xf numFmtId="0" fontId="15" fillId="0" borderId="12" xfId="0" applyFont="1" applyBorder="1" applyAlignment="1" applyProtection="1">
      <alignment horizontal="center" vertical="center"/>
      <protection hidden="1"/>
    </xf>
    <xf numFmtId="0" fontId="15" fillId="0" borderId="15" xfId="0" applyFont="1" applyBorder="1" applyAlignment="1" applyProtection="1">
      <alignment horizontal="center" vertical="center"/>
      <protection hidden="1"/>
    </xf>
    <xf numFmtId="0" fontId="12" fillId="0" borderId="11" xfId="0" applyFont="1" applyBorder="1" applyAlignment="1" applyProtection="1">
      <alignment horizontal="center" vertical="center"/>
      <protection hidden="1"/>
    </xf>
    <xf numFmtId="0" fontId="12" fillId="0" borderId="14" xfId="0" applyFont="1" applyBorder="1" applyAlignment="1" applyProtection="1">
      <alignment horizontal="center" vertical="center"/>
      <protection hidden="1"/>
    </xf>
    <xf numFmtId="0" fontId="12" fillId="0" borderId="16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1" fillId="0" borderId="2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8" fillId="0" borderId="0" xfId="0" applyFont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top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18" fillId="0" borderId="13" xfId="0" applyFont="1" applyBorder="1" applyAlignment="1" applyProtection="1">
      <alignment horizontal="center"/>
      <protection hidden="1"/>
    </xf>
    <xf numFmtId="0" fontId="12" fillId="0" borderId="10" xfId="0" applyFont="1" applyBorder="1" applyAlignment="1" applyProtection="1">
      <alignment horizontal="center" vertical="center"/>
      <protection hidden="1"/>
    </xf>
    <xf numFmtId="0" fontId="12" fillId="0" borderId="12" xfId="0" applyFont="1" applyBorder="1" applyAlignment="1" applyProtection="1">
      <alignment horizontal="center" vertical="center"/>
      <protection hidden="1"/>
    </xf>
    <xf numFmtId="1" fontId="0" fillId="0" borderId="13" xfId="0" applyNumberFormat="1" applyBorder="1" applyAlignment="1" applyProtection="1">
      <alignment horizontal="center" vertical="center"/>
      <protection hidden="1"/>
    </xf>
    <xf numFmtId="1" fontId="12" fillId="0" borderId="12" xfId="0" applyNumberFormat="1" applyFont="1" applyBorder="1" applyAlignment="1" applyProtection="1">
      <alignment horizontal="center" vertical="center"/>
      <protection hidden="1"/>
    </xf>
    <xf numFmtId="1" fontId="12" fillId="0" borderId="15" xfId="0" applyNumberFormat="1" applyFont="1" applyBorder="1" applyAlignment="1" applyProtection="1">
      <alignment horizontal="center" vertical="center"/>
      <protection hidden="1"/>
    </xf>
    <xf numFmtId="0" fontId="14" fillId="0" borderId="2" xfId="0" applyFont="1" applyBorder="1" applyAlignment="1" applyProtection="1">
      <alignment horizontal="center" vertical="center"/>
      <protection hidden="1"/>
    </xf>
    <xf numFmtId="0" fontId="14" fillId="0" borderId="13" xfId="0" applyFont="1" applyBorder="1" applyAlignment="1" applyProtection="1">
      <alignment horizontal="center" vertical="center"/>
      <protection hidden="1"/>
    </xf>
    <xf numFmtId="0" fontId="14" fillId="0" borderId="5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right" vertical="top" wrapText="1"/>
      <protection hidden="1"/>
    </xf>
    <xf numFmtId="0" fontId="7" fillId="0" borderId="0" xfId="0" applyFont="1" applyAlignment="1" applyProtection="1">
      <alignment horizontal="center" vertical="top" wrapText="1"/>
      <protection hidden="1"/>
    </xf>
    <xf numFmtId="0" fontId="15" fillId="0" borderId="13" xfId="0" applyFont="1" applyBorder="1" applyAlignment="1" applyProtection="1">
      <alignment vertical="center"/>
      <protection hidden="1"/>
    </xf>
    <xf numFmtId="3" fontId="15" fillId="0" borderId="14" xfId="0" applyNumberFormat="1" applyFont="1" applyBorder="1" applyAlignment="1" applyProtection="1">
      <alignment horizontal="center" vertical="center"/>
      <protection hidden="1"/>
    </xf>
    <xf numFmtId="0" fontId="15" fillId="0" borderId="5" xfId="0" applyFont="1" applyBorder="1" applyAlignment="1" applyProtection="1">
      <alignment vertical="center"/>
      <protection hidden="1"/>
    </xf>
    <xf numFmtId="3" fontId="15" fillId="0" borderId="16" xfId="0" applyNumberFormat="1" applyFont="1" applyBorder="1" applyAlignment="1" applyProtection="1">
      <alignment horizontal="center" vertical="center"/>
      <protection hidden="1"/>
    </xf>
    <xf numFmtId="0" fontId="13" fillId="0" borderId="13" xfId="0" applyFont="1" applyBorder="1" applyAlignment="1" applyProtection="1">
      <alignment vertical="center"/>
      <protection hidden="1"/>
    </xf>
    <xf numFmtId="0" fontId="13" fillId="0" borderId="13" xfId="0" applyFont="1" applyBorder="1" applyAlignment="1" applyProtection="1">
      <alignment horizontal="center" vertical="center"/>
      <protection hidden="1"/>
    </xf>
    <xf numFmtId="0" fontId="13" fillId="0" borderId="5" xfId="0" applyFont="1" applyBorder="1" applyAlignment="1" applyProtection="1">
      <alignment vertical="center"/>
      <protection hidden="1"/>
    </xf>
    <xf numFmtId="0" fontId="13" fillId="0" borderId="5" xfId="0" applyFont="1" applyBorder="1" applyAlignment="1" applyProtection="1">
      <alignment horizontal="center" vertical="center"/>
      <protection hidden="1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4" xfId="0" quotePrefix="1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 applyProtection="1">
      <alignment horizontal="center" vertical="center"/>
      <protection hidden="1"/>
    </xf>
    <xf numFmtId="0" fontId="25" fillId="0" borderId="0" xfId="0" applyFont="1" applyProtection="1">
      <protection hidden="1"/>
    </xf>
    <xf numFmtId="0" fontId="26" fillId="0" borderId="0" xfId="0" applyFont="1" applyProtection="1">
      <protection hidden="1"/>
    </xf>
    <xf numFmtId="0" fontId="16" fillId="0" borderId="9" xfId="0" applyFont="1" applyBorder="1" applyAlignment="1" applyProtection="1">
      <alignment horizontal="center" vertical="center"/>
      <protection locked="0"/>
    </xf>
    <xf numFmtId="0" fontId="17" fillId="0" borderId="9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/>
      <protection hidden="1"/>
    </xf>
    <xf numFmtId="0" fontId="26" fillId="0" borderId="0" xfId="0" applyFont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center" vertical="top" wrapText="1"/>
      <protection hidden="1"/>
    </xf>
    <xf numFmtId="0" fontId="29" fillId="0" borderId="0" xfId="0" applyFont="1" applyAlignment="1" applyProtection="1">
      <alignment vertical="top" wrapText="1"/>
      <protection hidden="1"/>
    </xf>
    <xf numFmtId="0" fontId="1" fillId="0" borderId="0" xfId="0" applyFont="1" applyAlignment="1" applyProtection="1">
      <alignment horizontal="center"/>
      <protection hidden="1"/>
    </xf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12" fillId="0" borderId="9" xfId="0" applyFont="1" applyBorder="1" applyAlignment="1" applyProtection="1">
      <alignment horizontal="right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hidden="1"/>
    </xf>
    <xf numFmtId="0" fontId="10" fillId="2" borderId="26" xfId="1" applyFill="1" applyBorder="1" applyAlignment="1" applyProtection="1">
      <alignment horizontal="left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hidden="1"/>
    </xf>
    <xf numFmtId="0" fontId="7" fillId="2" borderId="7" xfId="0" applyFont="1" applyFill="1" applyBorder="1" applyAlignment="1" applyProtection="1">
      <alignment horizontal="center" vertical="center" wrapText="1"/>
      <protection hidden="1"/>
    </xf>
    <xf numFmtId="0" fontId="7" fillId="2" borderId="6" xfId="0" applyFont="1" applyFill="1" applyBorder="1" applyAlignment="1" applyProtection="1">
      <alignment horizontal="center" vertical="center" wrapText="1"/>
      <protection hidden="1"/>
    </xf>
    <xf numFmtId="0" fontId="7" fillId="2" borderId="9" xfId="0" applyFont="1" applyFill="1" applyBorder="1" applyAlignment="1" applyProtection="1">
      <alignment horizontal="center" vertical="center" wrapText="1"/>
      <protection hidden="1"/>
    </xf>
    <xf numFmtId="0" fontId="7" fillId="2" borderId="38" xfId="0" applyFont="1" applyFill="1" applyBorder="1" applyAlignment="1" applyProtection="1">
      <alignment horizontal="center" vertical="center" wrapText="1"/>
      <protection hidden="1"/>
    </xf>
    <xf numFmtId="0" fontId="7" fillId="2" borderId="24" xfId="0" applyFont="1" applyFill="1" applyBorder="1" applyAlignment="1" applyProtection="1">
      <alignment horizontal="center" vertical="center" wrapText="1"/>
      <protection hidden="1"/>
    </xf>
    <xf numFmtId="0" fontId="7" fillId="2" borderId="8" xfId="0" applyFont="1" applyFill="1" applyBorder="1" applyAlignment="1" applyProtection="1">
      <alignment horizontal="center" vertical="center" wrapText="1"/>
      <protection hidden="1"/>
    </xf>
    <xf numFmtId="0" fontId="7" fillId="2" borderId="22" xfId="0" applyFont="1" applyFill="1" applyBorder="1" applyAlignment="1" applyProtection="1">
      <alignment horizontal="left" vertical="center" wrapText="1"/>
      <protection hidden="1"/>
    </xf>
    <xf numFmtId="0" fontId="10" fillId="2" borderId="21" xfId="1" applyFill="1" applyBorder="1" applyAlignment="1" applyProtection="1">
      <alignment horizontal="left" vertical="center" wrapText="1"/>
      <protection locked="0"/>
    </xf>
    <xf numFmtId="0" fontId="10" fillId="2" borderId="41" xfId="1" applyFill="1" applyBorder="1" applyAlignment="1" applyProtection="1">
      <alignment horizontal="left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hidden="1"/>
    </xf>
    <xf numFmtId="0" fontId="6" fillId="2" borderId="38" xfId="0" applyFont="1" applyFill="1" applyBorder="1" applyAlignment="1" applyProtection="1">
      <alignment horizontal="center" vertical="center" wrapText="1"/>
      <protection hidden="1"/>
    </xf>
    <xf numFmtId="0" fontId="7" fillId="2" borderId="20" xfId="0" applyFont="1" applyFill="1" applyBorder="1" applyAlignment="1" applyProtection="1">
      <alignment horizontal="center" vertical="center" wrapText="1"/>
      <protection hidden="1"/>
    </xf>
    <xf numFmtId="0" fontId="7" fillId="2" borderId="9" xfId="0" applyFont="1" applyFill="1" applyBorder="1" applyAlignment="1" applyProtection="1">
      <alignment horizontal="center" vertical="top" wrapText="1"/>
      <protection hidden="1"/>
    </xf>
    <xf numFmtId="0" fontId="7" fillId="2" borderId="24" xfId="0" applyFont="1" applyFill="1" applyBorder="1" applyAlignment="1" applyProtection="1">
      <alignment horizontal="center" vertical="top" wrapText="1"/>
      <protection hidden="1"/>
    </xf>
    <xf numFmtId="0" fontId="7" fillId="2" borderId="8" xfId="0" applyFont="1" applyFill="1" applyBorder="1" applyAlignment="1" applyProtection="1">
      <alignment horizontal="center" vertical="top" wrapText="1"/>
      <protection hidden="1"/>
    </xf>
    <xf numFmtId="0" fontId="6" fillId="2" borderId="21" xfId="0" applyFont="1" applyFill="1" applyBorder="1" applyAlignment="1" applyProtection="1">
      <alignment horizontal="center" vertical="center" wrapText="1"/>
      <protection hidden="1"/>
    </xf>
    <xf numFmtId="0" fontId="6" fillId="2" borderId="27" xfId="0" applyFont="1" applyFill="1" applyBorder="1" applyAlignment="1" applyProtection="1">
      <alignment horizontal="center" vertical="center" wrapText="1"/>
      <protection hidden="1"/>
    </xf>
    <xf numFmtId="0" fontId="6" fillId="2" borderId="1" xfId="0" applyFont="1" applyFill="1" applyBorder="1" applyAlignment="1" applyProtection="1">
      <alignment horizontal="center" vertical="top" wrapText="1"/>
      <protection hidden="1"/>
    </xf>
    <xf numFmtId="0" fontId="7" fillId="2" borderId="39" xfId="0" applyFont="1" applyFill="1" applyBorder="1" applyAlignment="1" applyProtection="1">
      <alignment horizontal="center" vertical="center" wrapText="1"/>
      <protection hidden="1"/>
    </xf>
    <xf numFmtId="0" fontId="7" fillId="2" borderId="40" xfId="0" applyFont="1" applyFill="1" applyBorder="1" applyAlignment="1" applyProtection="1">
      <alignment horizontal="center" vertical="center" wrapText="1"/>
      <protection hidden="1"/>
    </xf>
    <xf numFmtId="0" fontId="7" fillId="2" borderId="46" xfId="0" applyFont="1" applyFill="1" applyBorder="1" applyAlignment="1" applyProtection="1">
      <alignment horizontal="center" vertical="center" wrapText="1"/>
      <protection hidden="1"/>
    </xf>
    <xf numFmtId="0" fontId="16" fillId="2" borderId="22" xfId="0" applyFont="1" applyFill="1" applyBorder="1" applyAlignment="1" applyProtection="1">
      <alignment vertical="center"/>
      <protection hidden="1"/>
    </xf>
    <xf numFmtId="0" fontId="2" fillId="2" borderId="21" xfId="0" applyFont="1" applyFill="1" applyBorder="1" applyAlignment="1" applyProtection="1">
      <alignment horizontal="center" vertical="center" wrapText="1"/>
      <protection hidden="1"/>
    </xf>
    <xf numFmtId="0" fontId="1" fillId="2" borderId="22" xfId="0" applyFont="1" applyFill="1" applyBorder="1" applyAlignment="1" applyProtection="1">
      <alignment horizontal="center" vertical="center"/>
      <protection hidden="1"/>
    </xf>
    <xf numFmtId="0" fontId="8" fillId="2" borderId="29" xfId="0" applyFont="1" applyFill="1" applyBorder="1" applyAlignment="1" applyProtection="1">
      <alignment horizontal="center" vertical="center"/>
      <protection hidden="1"/>
    </xf>
    <xf numFmtId="0" fontId="8" fillId="2" borderId="33" xfId="0" applyFont="1" applyFill="1" applyBorder="1" applyAlignment="1" applyProtection="1">
      <alignment horizontal="center" vertical="center"/>
      <protection hidden="1"/>
    </xf>
    <xf numFmtId="0" fontId="33" fillId="2" borderId="33" xfId="0" applyFont="1" applyFill="1" applyBorder="1" applyAlignment="1" applyProtection="1">
      <alignment horizontal="center" vertical="center" wrapText="1"/>
      <protection hidden="1"/>
    </xf>
    <xf numFmtId="0" fontId="8" fillId="2" borderId="33" xfId="0" applyFont="1" applyFill="1" applyBorder="1" applyAlignment="1" applyProtection="1">
      <alignment horizontal="center" vertical="center" wrapText="1"/>
      <protection hidden="1"/>
    </xf>
    <xf numFmtId="0" fontId="8" fillId="2" borderId="19" xfId="0" applyFont="1" applyFill="1" applyBorder="1" applyAlignment="1" applyProtection="1">
      <alignment horizontal="center" vertical="center"/>
      <protection hidden="1"/>
    </xf>
    <xf numFmtId="0" fontId="35" fillId="2" borderId="29" xfId="0" applyFont="1" applyFill="1" applyBorder="1" applyAlignment="1" applyProtection="1">
      <alignment horizontal="center" vertical="center"/>
      <protection hidden="1"/>
    </xf>
    <xf numFmtId="0" fontId="35" fillId="2" borderId="33" xfId="0" applyFont="1" applyFill="1" applyBorder="1" applyAlignment="1" applyProtection="1">
      <alignment horizontal="center" vertical="center"/>
      <protection hidden="1"/>
    </xf>
    <xf numFmtId="0" fontId="35" fillId="2" borderId="32" xfId="0" applyFont="1" applyFill="1" applyBorder="1" applyAlignment="1" applyProtection="1">
      <alignment horizontal="center" vertical="center"/>
      <protection hidden="1"/>
    </xf>
    <xf numFmtId="0" fontId="8" fillId="2" borderId="8" xfId="0" applyFont="1" applyFill="1" applyBorder="1" applyAlignment="1" applyProtection="1">
      <alignment horizontal="center" vertical="center"/>
      <protection hidden="1"/>
    </xf>
    <xf numFmtId="0" fontId="13" fillId="3" borderId="10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15" fillId="3" borderId="2" xfId="0" applyFont="1" applyFill="1" applyBorder="1" applyAlignment="1" applyProtection="1">
      <alignment vertical="center"/>
      <protection hidden="1"/>
    </xf>
    <xf numFmtId="3" fontId="15" fillId="3" borderId="11" xfId="0" applyNumberFormat="1" applyFont="1" applyFill="1" applyBorder="1" applyAlignment="1" applyProtection="1">
      <alignment horizontal="center" vertical="center"/>
      <protection hidden="1"/>
    </xf>
    <xf numFmtId="3" fontId="13" fillId="3" borderId="8" xfId="0" applyNumberFormat="1" applyFont="1" applyFill="1" applyBorder="1" applyAlignment="1" applyProtection="1">
      <alignment horizontal="center" vertical="center"/>
      <protection hidden="1"/>
    </xf>
    <xf numFmtId="0" fontId="8" fillId="3" borderId="22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right" vertical="top"/>
      <protection hidden="1"/>
    </xf>
    <xf numFmtId="0" fontId="32" fillId="0" borderId="0" xfId="0" applyFont="1" applyProtection="1">
      <protection hidden="1"/>
    </xf>
    <xf numFmtId="0" fontId="27" fillId="2" borderId="32" xfId="0" applyFont="1" applyFill="1" applyBorder="1" applyAlignment="1" applyProtection="1">
      <alignment horizontal="center" vertical="center" wrapText="1"/>
      <protection hidden="1"/>
    </xf>
    <xf numFmtId="0" fontId="27" fillId="2" borderId="45" xfId="0" applyFont="1" applyFill="1" applyBorder="1" applyAlignment="1" applyProtection="1">
      <alignment horizontal="center" vertical="center" wrapText="1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19" fillId="2" borderId="27" xfId="0" applyFont="1" applyFill="1" applyBorder="1" applyAlignment="1" applyProtection="1">
      <alignment horizontal="center" vertical="center"/>
      <protection hidden="1"/>
    </xf>
    <xf numFmtId="0" fontId="19" fillId="2" borderId="28" xfId="0" applyFont="1" applyFill="1" applyBorder="1" applyAlignment="1" applyProtection="1">
      <alignment horizontal="center" vertical="center"/>
      <protection hidden="1"/>
    </xf>
    <xf numFmtId="0" fontId="31" fillId="0" borderId="28" xfId="0" applyFont="1" applyBorder="1" applyAlignment="1" applyProtection="1">
      <alignment horizontal="right" vertical="center"/>
      <protection locked="0"/>
    </xf>
    <xf numFmtId="14" fontId="12" fillId="0" borderId="35" xfId="0" applyNumberFormat="1" applyFont="1" applyBorder="1" applyAlignment="1" applyProtection="1">
      <alignment horizontal="center" vertical="center"/>
      <protection locked="0"/>
    </xf>
    <xf numFmtId="14" fontId="12" fillId="0" borderId="36" xfId="0" applyNumberFormat="1" applyFont="1" applyBorder="1" applyAlignment="1" applyProtection="1">
      <alignment horizontal="center" vertical="center"/>
      <protection locked="0"/>
    </xf>
    <xf numFmtId="0" fontId="12" fillId="0" borderId="37" xfId="0" applyFont="1" applyBorder="1" applyAlignment="1" applyProtection="1">
      <alignment horizontal="center" vertical="center"/>
      <protection locked="0"/>
    </xf>
    <xf numFmtId="0" fontId="12" fillId="0" borderId="36" xfId="0" applyFont="1" applyBorder="1" applyAlignment="1" applyProtection="1">
      <alignment horizontal="center" vertical="center"/>
      <protection locked="0"/>
    </xf>
    <xf numFmtId="0" fontId="2" fillId="2" borderId="22" xfId="0" applyFont="1" applyFill="1" applyBorder="1" applyAlignment="1" applyProtection="1">
      <alignment horizontal="center" vertical="center" wrapText="1"/>
      <protection hidden="1"/>
    </xf>
    <xf numFmtId="0" fontId="2" fillId="2" borderId="26" xfId="0" applyFont="1" applyFill="1" applyBorder="1" applyAlignment="1" applyProtection="1">
      <alignment horizontal="center" vertical="center" wrapText="1"/>
      <protection hidden="1"/>
    </xf>
    <xf numFmtId="0" fontId="12" fillId="3" borderId="22" xfId="0" applyFont="1" applyFill="1" applyBorder="1" applyAlignment="1" applyProtection="1">
      <alignment horizontal="center" vertical="center"/>
      <protection locked="0"/>
    </xf>
    <xf numFmtId="0" fontId="12" fillId="3" borderId="26" xfId="0" applyFont="1" applyFill="1" applyBorder="1" applyAlignment="1" applyProtection="1">
      <alignment horizontal="center" vertical="center"/>
      <protection locked="0"/>
    </xf>
    <xf numFmtId="0" fontId="31" fillId="0" borderId="28" xfId="0" applyFont="1" applyBorder="1" applyAlignment="1" applyProtection="1">
      <alignment horizontal="left" vertical="center"/>
      <protection hidden="1"/>
    </xf>
    <xf numFmtId="0" fontId="12" fillId="0" borderId="35" xfId="0" applyFont="1" applyBorder="1" applyAlignment="1" applyProtection="1">
      <alignment horizontal="center" vertical="center"/>
      <protection locked="0"/>
    </xf>
    <xf numFmtId="0" fontId="14" fillId="0" borderId="13" xfId="0" applyFont="1" applyBorder="1" applyAlignment="1" applyProtection="1">
      <alignment horizontal="center" vertical="center"/>
      <protection hidden="1"/>
    </xf>
    <xf numFmtId="0" fontId="35" fillId="2" borderId="30" xfId="0" applyFont="1" applyFill="1" applyBorder="1" applyAlignment="1" applyProtection="1">
      <alignment horizontal="center" vertical="center"/>
      <protection hidden="1"/>
    </xf>
    <xf numFmtId="0" fontId="35" fillId="2" borderId="31" xfId="0" applyFont="1" applyFill="1" applyBorder="1" applyAlignment="1" applyProtection="1">
      <alignment horizontal="center" vertical="center"/>
      <protection hidden="1"/>
    </xf>
    <xf numFmtId="0" fontId="14" fillId="0" borderId="2" xfId="0" applyFont="1" applyBorder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left" vertical="center"/>
      <protection hidden="1"/>
    </xf>
    <xf numFmtId="0" fontId="21" fillId="0" borderId="0" xfId="0" applyFont="1" applyAlignment="1" applyProtection="1">
      <alignment horizontal="center" wrapText="1"/>
      <protection hidden="1"/>
    </xf>
    <xf numFmtId="0" fontId="34" fillId="2" borderId="22" xfId="0" applyFont="1" applyFill="1" applyBorder="1" applyAlignment="1" applyProtection="1">
      <alignment horizontal="center"/>
      <protection hidden="1"/>
    </xf>
    <xf numFmtId="0" fontId="34" fillId="2" borderId="25" xfId="0" applyFont="1" applyFill="1" applyBorder="1" applyAlignment="1" applyProtection="1">
      <alignment horizontal="center"/>
      <protection hidden="1"/>
    </xf>
    <xf numFmtId="0" fontId="34" fillId="2" borderId="26" xfId="0" applyFont="1" applyFill="1" applyBorder="1" applyAlignment="1" applyProtection="1">
      <alignment horizontal="center"/>
      <protection hidden="1"/>
    </xf>
    <xf numFmtId="0" fontId="8" fillId="2" borderId="17" xfId="0" applyFont="1" applyFill="1" applyBorder="1" applyAlignment="1" applyProtection="1">
      <alignment horizontal="center" vertical="center"/>
      <protection hidden="1"/>
    </xf>
    <xf numFmtId="0" fontId="8" fillId="2" borderId="8" xfId="0" applyFont="1" applyFill="1" applyBorder="1" applyAlignment="1" applyProtection="1">
      <alignment horizontal="center" vertical="center"/>
      <protection hidden="1"/>
    </xf>
    <xf numFmtId="3" fontId="13" fillId="3" borderId="22" xfId="0" applyNumberFormat="1" applyFont="1" applyFill="1" applyBorder="1" applyAlignment="1" applyProtection="1">
      <alignment horizontal="center" vertical="center"/>
      <protection hidden="1"/>
    </xf>
    <xf numFmtId="3" fontId="13" fillId="3" borderId="24" xfId="0" applyNumberFormat="1" applyFont="1" applyFill="1" applyBorder="1" applyAlignment="1" applyProtection="1">
      <alignment horizontal="center" vertical="center"/>
      <protection hidden="1"/>
    </xf>
    <xf numFmtId="3" fontId="13" fillId="3" borderId="23" xfId="0" applyNumberFormat="1" applyFont="1" applyFill="1" applyBorder="1" applyAlignment="1" applyProtection="1">
      <alignment horizontal="center" vertical="center"/>
      <protection hidden="1"/>
    </xf>
    <xf numFmtId="3" fontId="13" fillId="3" borderId="26" xfId="0" applyNumberFormat="1" applyFont="1" applyFill="1" applyBorder="1" applyAlignment="1" applyProtection="1">
      <alignment horizontal="center" vertical="center"/>
      <protection hidden="1"/>
    </xf>
    <xf numFmtId="0" fontId="8" fillId="2" borderId="18" xfId="0" applyFont="1" applyFill="1" applyBorder="1" applyAlignment="1" applyProtection="1">
      <alignment horizontal="center" vertical="center"/>
      <protection hidden="1"/>
    </xf>
    <xf numFmtId="0" fontId="32" fillId="0" borderId="0" xfId="0" applyFont="1" applyAlignment="1" applyProtection="1">
      <alignment horizontal="right"/>
      <protection hidden="1"/>
    </xf>
    <xf numFmtId="0" fontId="14" fillId="0" borderId="5" xfId="0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2">
    <dxf>
      <font>
        <color theme="0"/>
      </font>
    </dxf>
    <dxf>
      <font>
        <strike val="0"/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checked="Checked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2</xdr:row>
          <xdr:rowOff>7620</xdr:rowOff>
        </xdr:from>
        <xdr:to>
          <xdr:col>4</xdr:col>
          <xdr:colOff>22860</xdr:colOff>
          <xdr:row>2</xdr:row>
          <xdr:rowOff>228600</xdr:rowOff>
        </xdr:to>
        <xdr:sp macro="" textlink="">
          <xdr:nvSpPr>
            <xdr:cNvPr id="2057" name="Option Butto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Freihand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83820</xdr:colOff>
          <xdr:row>2</xdr:row>
          <xdr:rowOff>22860</xdr:rowOff>
        </xdr:from>
        <xdr:to>
          <xdr:col>4</xdr:col>
          <xdr:colOff>746760</xdr:colOff>
          <xdr:row>2</xdr:row>
          <xdr:rowOff>236220</xdr:rowOff>
        </xdr:to>
        <xdr:sp macro="" textlink="">
          <xdr:nvSpPr>
            <xdr:cNvPr id="2058" name="Option Button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Auflage</a:t>
              </a:r>
            </a:p>
          </xdr:txBody>
        </xdr:sp>
        <xdr:clientData/>
      </xdr:twoCellAnchor>
    </mc:Choice>
    <mc:Fallback/>
  </mc:AlternateContent>
  <xdr:twoCellAnchor editAs="oneCell">
    <xdr:from>
      <xdr:col>1</xdr:col>
      <xdr:colOff>66675</xdr:colOff>
      <xdr:row>0</xdr:row>
      <xdr:rowOff>219075</xdr:rowOff>
    </xdr:from>
    <xdr:to>
      <xdr:col>6</xdr:col>
      <xdr:colOff>97794</xdr:colOff>
      <xdr:row>0</xdr:row>
      <xdr:rowOff>926272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219075"/>
          <a:ext cx="4858933" cy="70719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2</xdr:row>
          <xdr:rowOff>7620</xdr:rowOff>
        </xdr:from>
        <xdr:to>
          <xdr:col>4</xdr:col>
          <xdr:colOff>22860</xdr:colOff>
          <xdr:row>2</xdr:row>
          <xdr:rowOff>228600</xdr:rowOff>
        </xdr:to>
        <xdr:sp macro="" textlink="">
          <xdr:nvSpPr>
            <xdr:cNvPr id="2060" name="Option Button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Freihand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83820</xdr:colOff>
          <xdr:row>2</xdr:row>
          <xdr:rowOff>22860</xdr:rowOff>
        </xdr:from>
        <xdr:to>
          <xdr:col>4</xdr:col>
          <xdr:colOff>746760</xdr:colOff>
          <xdr:row>2</xdr:row>
          <xdr:rowOff>236220</xdr:rowOff>
        </xdr:to>
        <xdr:sp macro="" textlink="">
          <xdr:nvSpPr>
            <xdr:cNvPr id="2061" name="Option Button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Auflage</a:t>
              </a:r>
            </a:p>
          </xdr:txBody>
        </xdr:sp>
        <xdr:clientData/>
      </xdr:twoCellAnchor>
    </mc:Choice>
    <mc:Fallback/>
  </mc:AlternateContent>
  <xdr:twoCellAnchor>
    <xdr:from>
      <xdr:col>7</xdr:col>
      <xdr:colOff>76200</xdr:colOff>
      <xdr:row>0</xdr:row>
      <xdr:rowOff>63953</xdr:rowOff>
    </xdr:from>
    <xdr:to>
      <xdr:col>7</xdr:col>
      <xdr:colOff>805543</xdr:colOff>
      <xdr:row>1</xdr:row>
      <xdr:rowOff>6803</xdr:rowOff>
    </xdr:to>
    <xdr:pic>
      <xdr:nvPicPr>
        <xdr:cNvPr id="3" name="Picture 3" descr="Logo200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3857" y="63953"/>
          <a:ext cx="729343" cy="9878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57150</xdr:rowOff>
    </xdr:from>
    <xdr:to>
      <xdr:col>3</xdr:col>
      <xdr:colOff>1645166</xdr:colOff>
      <xdr:row>1</xdr:row>
      <xdr:rowOff>85791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57150"/>
          <a:ext cx="4493141" cy="762066"/>
        </a:xfrm>
        <a:prstGeom prst="rect">
          <a:avLst/>
        </a:prstGeom>
      </xdr:spPr>
    </xdr:pic>
    <xdr:clientData/>
  </xdr:twoCellAnchor>
  <xdr:twoCellAnchor>
    <xdr:from>
      <xdr:col>4</xdr:col>
      <xdr:colOff>259079</xdr:colOff>
      <xdr:row>0</xdr:row>
      <xdr:rowOff>57150</xdr:rowOff>
    </xdr:from>
    <xdr:to>
      <xdr:col>4</xdr:col>
      <xdr:colOff>935354</xdr:colOff>
      <xdr:row>1</xdr:row>
      <xdr:rowOff>314325</xdr:rowOff>
    </xdr:to>
    <xdr:pic>
      <xdr:nvPicPr>
        <xdr:cNvPr id="2" name="Picture 3" descr="Logo200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7319" y="57150"/>
          <a:ext cx="676275" cy="988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IR58"/>
  <sheetViews>
    <sheetView showGridLines="0" showRowColHeaders="0" showZeros="0" tabSelected="1" topLeftCell="B1" zoomScale="85" zoomScaleNormal="85" workbookViewId="0">
      <selection activeCell="H5" sqref="H5"/>
    </sheetView>
  </sheetViews>
  <sheetFormatPr baseColWidth="10" defaultColWidth="11.5546875" defaultRowHeight="13.2" x14ac:dyDescent="0.25"/>
  <cols>
    <col min="1" max="1" width="0.33203125" style="1" hidden="1" customWidth="1"/>
    <col min="2" max="2" width="25.88671875" style="1" customWidth="1"/>
    <col min="3" max="3" width="11.5546875" style="1" customWidth="1"/>
    <col min="4" max="7" width="11.5546875" style="1"/>
    <col min="8" max="8" width="12.21875" style="1" customWidth="1"/>
    <col min="9" max="9" width="0.44140625" style="1" customWidth="1"/>
    <col min="10" max="10" width="8.109375" style="60" bestFit="1" customWidth="1"/>
    <col min="11" max="11" width="5.5546875" style="52" bestFit="1" customWidth="1"/>
    <col min="12" max="14" width="11.5546875" style="52"/>
    <col min="15" max="16384" width="11.5546875" style="1"/>
  </cols>
  <sheetData>
    <row r="1" spans="1:252" ht="82.5" customHeight="1" x14ac:dyDescent="0.4">
      <c r="A1" s="16"/>
      <c r="B1" s="14"/>
      <c r="C1" s="12"/>
      <c r="D1" s="12"/>
      <c r="E1" s="12"/>
      <c r="F1" s="12"/>
      <c r="G1" s="12"/>
      <c r="H1" s="12"/>
      <c r="I1" s="17" t="s">
        <v>27</v>
      </c>
      <c r="J1" s="58" t="s">
        <v>17</v>
      </c>
      <c r="K1" s="59" t="s">
        <v>27</v>
      </c>
      <c r="L1" s="51" t="s">
        <v>17</v>
      </c>
      <c r="N1" s="60">
        <f>H4+1</f>
        <v>2027</v>
      </c>
    </row>
    <row r="2" spans="1:252" ht="25.8" thickBot="1" x14ac:dyDescent="0.35">
      <c r="A2" s="16"/>
      <c r="B2" s="120" t="s">
        <v>39</v>
      </c>
      <c r="C2" s="120"/>
      <c r="D2" s="120"/>
      <c r="E2" s="129" t="str">
        <f>C3</f>
        <v>GK</v>
      </c>
      <c r="F2" s="129"/>
      <c r="G2" s="129"/>
      <c r="H2" s="117">
        <v>2026</v>
      </c>
      <c r="I2" s="117"/>
      <c r="J2" s="58" t="s">
        <v>19</v>
      </c>
      <c r="K2" s="59">
        <v>10</v>
      </c>
      <c r="L2" s="51" t="s">
        <v>19</v>
      </c>
    </row>
    <row r="3" spans="1:252" ht="20.25" customHeight="1" thickBot="1" x14ac:dyDescent="0.35">
      <c r="A3" s="16"/>
      <c r="B3" s="94" t="s">
        <v>16</v>
      </c>
      <c r="C3" s="53" t="s">
        <v>33</v>
      </c>
      <c r="D3" s="54"/>
      <c r="E3" s="55"/>
      <c r="F3" s="95" t="s">
        <v>25</v>
      </c>
      <c r="G3" s="56">
        <v>1</v>
      </c>
      <c r="H3" s="125" t="s">
        <v>40</v>
      </c>
      <c r="I3" s="126"/>
      <c r="J3" s="58" t="s">
        <v>33</v>
      </c>
      <c r="K3" s="61">
        <v>11</v>
      </c>
      <c r="L3" s="51" t="s">
        <v>33</v>
      </c>
      <c r="M3" s="62"/>
      <c r="N3" s="6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</row>
    <row r="4" spans="1:252" ht="18.600000000000001" thickBot="1" x14ac:dyDescent="0.3">
      <c r="A4" s="16"/>
      <c r="B4" s="118" t="s">
        <v>18</v>
      </c>
      <c r="C4" s="119"/>
      <c r="D4" s="119"/>
      <c r="E4" s="119"/>
      <c r="F4" s="96" t="s">
        <v>26</v>
      </c>
      <c r="G4" s="57" t="s">
        <v>27</v>
      </c>
      <c r="H4" s="127">
        <v>2026</v>
      </c>
      <c r="I4" s="128"/>
      <c r="J4" s="60" t="s">
        <v>34</v>
      </c>
      <c r="K4" s="59">
        <v>50</v>
      </c>
      <c r="L4" s="52" t="s">
        <v>34</v>
      </c>
    </row>
    <row r="5" spans="1:252" ht="8.25" customHeight="1" x14ac:dyDescent="0.25">
      <c r="A5" s="16"/>
      <c r="B5" s="18"/>
      <c r="C5" s="18"/>
      <c r="D5" s="18"/>
      <c r="E5" s="18"/>
      <c r="I5" s="17">
        <v>51</v>
      </c>
      <c r="J5" s="60" t="s">
        <v>35</v>
      </c>
      <c r="K5" s="59">
        <v>51</v>
      </c>
      <c r="L5" s="52" t="s">
        <v>35</v>
      </c>
    </row>
    <row r="6" spans="1:252" ht="15.6" x14ac:dyDescent="0.25">
      <c r="A6" s="16"/>
      <c r="B6" s="19" t="s">
        <v>21</v>
      </c>
      <c r="C6" s="121"/>
      <c r="D6" s="122"/>
      <c r="E6" s="15" t="s">
        <v>20</v>
      </c>
      <c r="F6" s="121"/>
      <c r="G6" s="123"/>
      <c r="H6" s="123"/>
      <c r="I6" s="124"/>
      <c r="J6" s="60" t="s">
        <v>36</v>
      </c>
      <c r="K6" s="59" t="s">
        <v>28</v>
      </c>
      <c r="L6" s="52" t="s">
        <v>36</v>
      </c>
    </row>
    <row r="7" spans="1:252" ht="15.6" x14ac:dyDescent="0.25">
      <c r="A7" s="16"/>
      <c r="B7" s="19" t="s">
        <v>22</v>
      </c>
      <c r="C7" s="121"/>
      <c r="D7" s="122"/>
      <c r="E7" s="15" t="s">
        <v>20</v>
      </c>
      <c r="F7" s="130"/>
      <c r="G7" s="123"/>
      <c r="H7" s="123"/>
      <c r="I7" s="124"/>
      <c r="J7" s="60" t="s">
        <v>37</v>
      </c>
      <c r="K7" s="59" t="s">
        <v>29</v>
      </c>
      <c r="L7" s="52" t="s">
        <v>37</v>
      </c>
    </row>
    <row r="8" spans="1:252" ht="15.6" x14ac:dyDescent="0.25">
      <c r="A8" s="16"/>
      <c r="B8" s="19" t="s">
        <v>23</v>
      </c>
      <c r="C8" s="121"/>
      <c r="D8" s="122"/>
      <c r="E8" s="15" t="s">
        <v>20</v>
      </c>
      <c r="F8" s="121"/>
      <c r="G8" s="123"/>
      <c r="H8" s="123"/>
      <c r="I8" s="124"/>
      <c r="J8" s="60" t="s">
        <v>38</v>
      </c>
      <c r="L8" s="52" t="s">
        <v>38</v>
      </c>
    </row>
    <row r="9" spans="1:252" ht="15.6" x14ac:dyDescent="0.25">
      <c r="A9" s="16"/>
      <c r="B9" s="19" t="s">
        <v>24</v>
      </c>
      <c r="C9" s="121"/>
      <c r="D9" s="122"/>
      <c r="E9" s="15" t="s">
        <v>20</v>
      </c>
      <c r="F9" s="130"/>
      <c r="G9" s="123"/>
      <c r="H9" s="123"/>
      <c r="I9" s="124"/>
    </row>
    <row r="10" spans="1:252" ht="24.75" customHeight="1" thickBot="1" x14ac:dyDescent="0.3">
      <c r="A10" s="16"/>
      <c r="E10" s="114"/>
      <c r="F10" s="114"/>
      <c r="G10" s="114"/>
      <c r="H10" s="114"/>
      <c r="I10" s="114"/>
    </row>
    <row r="11" spans="1:252" ht="14.4" thickBot="1" x14ac:dyDescent="0.3">
      <c r="A11" s="16"/>
      <c r="B11" s="90" t="s">
        <v>0</v>
      </c>
      <c r="C11" s="77"/>
      <c r="D11" s="78"/>
      <c r="E11" s="78"/>
      <c r="F11" s="78"/>
      <c r="G11" s="78"/>
      <c r="H11" s="68"/>
    </row>
    <row r="12" spans="1:252" ht="19.95" customHeight="1" thickBot="1" x14ac:dyDescent="0.3">
      <c r="A12" s="16"/>
      <c r="B12" s="112"/>
      <c r="C12" s="82" t="s">
        <v>1</v>
      </c>
      <c r="D12" s="82" t="s">
        <v>2</v>
      </c>
      <c r="E12" s="82" t="s">
        <v>3</v>
      </c>
      <c r="F12" s="82" t="s">
        <v>4</v>
      </c>
      <c r="G12" s="82" t="s">
        <v>5</v>
      </c>
      <c r="H12" s="115" t="s">
        <v>12</v>
      </c>
    </row>
    <row r="13" spans="1:252" ht="16.2" customHeight="1" thickBot="1" x14ac:dyDescent="0.3">
      <c r="A13" s="16"/>
      <c r="B13" s="76" t="s">
        <v>7</v>
      </c>
      <c r="C13" s="83" t="s">
        <v>6</v>
      </c>
      <c r="D13" s="83" t="s">
        <v>6</v>
      </c>
      <c r="E13" s="83" t="s">
        <v>6</v>
      </c>
      <c r="F13" s="83" t="s">
        <v>6</v>
      </c>
      <c r="G13" s="83" t="s">
        <v>6</v>
      </c>
      <c r="H13" s="116"/>
    </row>
    <row r="14" spans="1:252" ht="15.6" x14ac:dyDescent="0.25">
      <c r="A14" s="16" t="str">
        <f>G14</f>
        <v/>
      </c>
      <c r="B14" s="13"/>
      <c r="C14" s="79"/>
      <c r="D14" s="80"/>
      <c r="E14" s="80"/>
      <c r="F14" s="81"/>
      <c r="G14" s="93" t="str">
        <f t="array" ref="G14">IF(COUNTA(C14:F14)&lt;1,"",IF(LEFT(C14,1)="*","*"&amp;SUM(VALUE(SUBSTITUTE(TEXT(C14:F14,0),"*","")))&amp;"*",IF(LEFT(D14,1)="*","*"&amp;SUM(VALUE(SUBSTITUTE(TEXT(C14:F14,0),"*","")))&amp;"*",IF(LEFT(E14,1)="*","*"&amp;SUM(VALUE(SUBSTITUTE(TEXT(C14:F14,0),"*","")))&amp;"*",IF(LEFT(F14,1)="*","*"&amp;SUM(VALUE(SUBSTITUTE(TEXT(C14:F14,0),"*","")))&amp;"*",SUM(C14:F14))))))</f>
        <v/>
      </c>
      <c r="H14" s="69">
        <f t="array" ref="H14">COUNT((G14&amp;"")/FREQUENCY(IF($J$14:$J$54&gt;=G14,$J$14:$J$54), $J$14:$J$54))</f>
        <v>0</v>
      </c>
      <c r="J14" s="60" t="str">
        <f>G14</f>
        <v/>
      </c>
    </row>
    <row r="15" spans="1:252" ht="15.6" x14ac:dyDescent="0.25">
      <c r="A15" s="16" t="str">
        <f>G15</f>
        <v/>
      </c>
      <c r="B15" s="13"/>
      <c r="C15" s="45"/>
      <c r="D15" s="43"/>
      <c r="E15" s="43"/>
      <c r="F15" s="44"/>
      <c r="G15" s="91" t="str">
        <f t="array" ref="G15">IF(COUNTA(C15:F15)&lt;1,"",IF(LEFT(C15,1)="*","*"&amp;SUM(VALUE(SUBSTITUTE(TEXT(C15:F15,0),"*","")))&amp;"*",IF(LEFT(D15,1)="*","*"&amp;SUM(VALUE(SUBSTITUTE(TEXT(C15:F15,0),"*","")))&amp;"*",IF(LEFT(E15,1)="*","*"&amp;SUM(VALUE(SUBSTITUTE(TEXT(C15:F15,0),"*","")))&amp;"*",IF(LEFT(F15,1)="*","*"&amp;SUM(VALUE(SUBSTITUTE(TEXT(C15:F15,0),"*","")))&amp;"*",SUM(C15:F15))))))</f>
        <v/>
      </c>
      <c r="H15" s="70">
        <f t="array" ref="H15">COUNT((G15&amp;"")/FREQUENCY(IF($J$14:$J$54&gt;=G15,$J$14:$J$54), $J$14:$J$54))</f>
        <v>0</v>
      </c>
      <c r="J15" s="60" t="str">
        <f>G15</f>
        <v/>
      </c>
    </row>
    <row r="16" spans="1:252" ht="15.6" x14ac:dyDescent="0.25">
      <c r="A16" s="16" t="str">
        <f>G16</f>
        <v/>
      </c>
      <c r="B16" s="13"/>
      <c r="C16" s="45"/>
      <c r="D16" s="43"/>
      <c r="E16" s="43"/>
      <c r="F16" s="44"/>
      <c r="G16" s="91" t="str">
        <f t="array" ref="G16">IF(COUNTA(C16:F16)&lt;1,"",IF(LEFT(C16,1)="*","*"&amp;SUM(VALUE(SUBSTITUTE(TEXT(C16:F16,0),"*","")))&amp;"*",IF(LEFT(D16,1)="*","*"&amp;SUM(VALUE(SUBSTITUTE(TEXT(C16:F16,0),"*","")))&amp;"*",IF(LEFT(E16,1)="*","*"&amp;SUM(VALUE(SUBSTITUTE(TEXT(C16:F16,0),"*","")))&amp;"*",IF(LEFT(F16,1)="*","*"&amp;SUM(VALUE(SUBSTITUTE(TEXT(C16:F16,0),"*","")))&amp;"*",SUM(C16:F16))))))</f>
        <v/>
      </c>
      <c r="H16" s="70">
        <f t="array" ref="H16">COUNT((G16&amp;"")/FREQUENCY(IF($J$14:$J$54&gt;=G16,$J$14:$J$54), $J$14:$J$54))</f>
        <v>0</v>
      </c>
      <c r="J16" s="60" t="str">
        <f>G16</f>
        <v/>
      </c>
    </row>
    <row r="17" spans="1:11" ht="16.2" thickBot="1" x14ac:dyDescent="0.3">
      <c r="A17" s="16" t="str">
        <f>G17</f>
        <v/>
      </c>
      <c r="B17" s="13"/>
      <c r="C17" s="47"/>
      <c r="D17" s="48"/>
      <c r="E17" s="48"/>
      <c r="F17" s="49"/>
      <c r="G17" s="92" t="str">
        <f t="array" ref="G17">IF(COUNTA(C17:F17)&lt;1,"",IF(LEFT(C17,1)="*","*"&amp;SUM(VALUE(SUBSTITUTE(TEXT(C17:F17,0),"*","")))&amp;"*",IF(LEFT(D17,1)="*","*"&amp;SUM(VALUE(SUBSTITUTE(TEXT(C17:F17,0),"*","")))&amp;"*",IF(LEFT(E17,1)="*","*"&amp;SUM(VALUE(SUBSTITUTE(TEXT(C17:F17,0),"*","")))&amp;"*",IF(LEFT(F17,1)="*","*"&amp;SUM(VALUE(SUBSTITUTE(TEXT(C17:F17,0),"*","")))&amp;"*",SUM(C17:F17))))))</f>
        <v/>
      </c>
      <c r="H17" s="71">
        <f t="array" ref="H17">COUNT((G17&amp;"")/FREQUENCY(IF($J$14:$J$54&gt;=G17,$J$14:$J$54), $J$14:$J$54))</f>
        <v>0</v>
      </c>
      <c r="J17" s="60" t="str">
        <f>G17</f>
        <v/>
      </c>
    </row>
    <row r="18" spans="1:11" ht="16.2" thickBot="1" x14ac:dyDescent="0.3">
      <c r="A18" s="16"/>
      <c r="B18" s="66" t="s">
        <v>41</v>
      </c>
      <c r="C18" s="74" t="str">
        <f>IF(SUM(C14:C17)=0,"",SUM(C14:C17))</f>
        <v/>
      </c>
      <c r="D18" s="75" t="str">
        <f>IF(SUM(D14:D17)=0,"",SUM(D14:D17))</f>
        <v/>
      </c>
      <c r="E18" s="75" t="str">
        <f>IF(SUM(E14:E17)=0,"",SUM(E14:E17))</f>
        <v/>
      </c>
      <c r="F18" s="75" t="str">
        <f>IF(SUM(F14:F17)=0,"",SUM(F14:F17))</f>
        <v/>
      </c>
      <c r="G18" s="72" t="str">
        <f>IF(SUM(G14:G17)=0,"",SUM(G14:G17))</f>
        <v/>
      </c>
      <c r="H18" s="73">
        <f t="array" ref="H18">COUNT((G18&amp;"")/FREQUENCY(IF($K$14:$K$54&gt;=G18,$K$14:$K$54), $K$14:$K$54))</f>
        <v>0</v>
      </c>
      <c r="K18" s="52" t="str">
        <f>G18</f>
        <v/>
      </c>
    </row>
    <row r="19" spans="1:11" ht="14.4" thickBot="1" x14ac:dyDescent="0.3">
      <c r="A19" s="16"/>
      <c r="B19" s="3"/>
      <c r="C19" s="4"/>
      <c r="D19" s="4"/>
      <c r="E19" s="4"/>
      <c r="F19" s="4"/>
      <c r="G19" s="4"/>
      <c r="H19" s="4"/>
    </row>
    <row r="20" spans="1:11" ht="14.4" thickBot="1" x14ac:dyDescent="0.3">
      <c r="A20" s="16"/>
      <c r="B20" s="67" t="s">
        <v>0</v>
      </c>
      <c r="C20" s="77"/>
      <c r="D20" s="78"/>
      <c r="E20" s="78"/>
      <c r="F20" s="78"/>
      <c r="G20" s="78"/>
      <c r="H20" s="68"/>
    </row>
    <row r="21" spans="1:11" ht="19.95" customHeight="1" thickBot="1" x14ac:dyDescent="0.3">
      <c r="A21" s="16"/>
      <c r="B21" s="112"/>
      <c r="C21" s="82" t="s">
        <v>1</v>
      </c>
      <c r="D21" s="82" t="s">
        <v>2</v>
      </c>
      <c r="E21" s="82" t="s">
        <v>3</v>
      </c>
      <c r="F21" s="88" t="s">
        <v>4</v>
      </c>
      <c r="G21" s="82" t="s">
        <v>5</v>
      </c>
      <c r="H21" s="115" t="s">
        <v>12</v>
      </c>
    </row>
    <row r="22" spans="1:11" ht="16.2" customHeight="1" thickBot="1" x14ac:dyDescent="0.3">
      <c r="A22" s="16"/>
      <c r="B22" s="76" t="s">
        <v>7</v>
      </c>
      <c r="C22" s="83" t="s">
        <v>6</v>
      </c>
      <c r="D22" s="83" t="s">
        <v>6</v>
      </c>
      <c r="E22" s="83" t="s">
        <v>6</v>
      </c>
      <c r="F22" s="89" t="s">
        <v>6</v>
      </c>
      <c r="G22" s="83" t="s">
        <v>6</v>
      </c>
      <c r="H22" s="116"/>
    </row>
    <row r="23" spans="1:11" ht="15.6" x14ac:dyDescent="0.25">
      <c r="A23" s="16" t="str">
        <f>G23</f>
        <v/>
      </c>
      <c r="B23" s="13"/>
      <c r="C23" s="79"/>
      <c r="D23" s="80"/>
      <c r="E23" s="80"/>
      <c r="F23" s="81"/>
      <c r="G23" s="84" t="str">
        <f t="array" ref="G23">IF(COUNTA(C23:F23)&lt;1,"",IF(LEFT(C23,1)="*","*"&amp;SUM(VALUE(SUBSTITUTE(TEXT(C23:F23,0),"*","")))&amp;"*",IF(LEFT(D23,1)="*","*"&amp;SUM(VALUE(SUBSTITUTE(TEXT(C23:F23,0),"*","")))&amp;"*",IF(LEFT(E23,1)="*","*"&amp;SUM(VALUE(SUBSTITUTE(TEXT(C23:F23,0),"*","")))&amp;"*",IF(LEFT(F23,1)="*","*"&amp;SUM(VALUE(SUBSTITUTE(TEXT(C23:F23,0),"*","")))&amp;"*",SUM(C23:F23))))))</f>
        <v/>
      </c>
      <c r="H23" s="69">
        <f t="array" ref="H23">COUNT((G23&amp;"")/FREQUENCY(IF($J$14:$J$54&gt;=G23,$J$14:$J$54), $J$14:$J$54))</f>
        <v>0</v>
      </c>
      <c r="J23" s="60" t="str">
        <f>G23</f>
        <v/>
      </c>
    </row>
    <row r="24" spans="1:11" ht="15.6" x14ac:dyDescent="0.25">
      <c r="A24" s="16" t="str">
        <f>G24</f>
        <v/>
      </c>
      <c r="B24" s="13"/>
      <c r="C24" s="45"/>
      <c r="D24" s="43"/>
      <c r="E24" s="43"/>
      <c r="F24" s="44"/>
      <c r="G24" s="70" t="str">
        <f t="array" ref="G24">IF(COUNTA(C24:F24)&lt;1,"",IF(LEFT(C24,1)="*","*"&amp;SUM(VALUE(SUBSTITUTE(TEXT(C24:F24,0),"*","")))&amp;"*",IF(LEFT(D24,1)="*","*"&amp;SUM(VALUE(SUBSTITUTE(TEXT(C24:F24,0),"*","")))&amp;"*",IF(LEFT(E24,1)="*","*"&amp;SUM(VALUE(SUBSTITUTE(TEXT(C24:F24,0),"*","")))&amp;"*",IF(LEFT(F24,1)="*","*"&amp;SUM(VALUE(SUBSTITUTE(TEXT(C24:F24,0),"*","")))&amp;"*",SUM(C24:F24))))))</f>
        <v/>
      </c>
      <c r="H24" s="70">
        <f t="array" ref="H24">COUNT((G24&amp;"")/FREQUENCY(IF($J$14:$J$54&gt;=G24,$J$14:$J$54), $J$14:$J$54))</f>
        <v>0</v>
      </c>
      <c r="J24" s="60" t="str">
        <f>G24</f>
        <v/>
      </c>
    </row>
    <row r="25" spans="1:11" ht="15.6" x14ac:dyDescent="0.25">
      <c r="A25" s="16" t="str">
        <f>G25</f>
        <v/>
      </c>
      <c r="B25" s="13"/>
      <c r="C25" s="45"/>
      <c r="D25" s="43"/>
      <c r="E25" s="43"/>
      <c r="F25" s="44"/>
      <c r="G25" s="70" t="str">
        <f t="array" ref="G25">IF(COUNTA(C25:F25)&lt;1,"",IF(LEFT(C25,1)="*","*"&amp;SUM(VALUE(SUBSTITUTE(TEXT(C25:F25,0),"*","")))&amp;"*",IF(LEFT(D25,1)="*","*"&amp;SUM(VALUE(SUBSTITUTE(TEXT(C25:F25,0),"*","")))&amp;"*",IF(LEFT(E25,1)="*","*"&amp;SUM(VALUE(SUBSTITUTE(TEXT(C25:F25,0),"*","")))&amp;"*",IF(LEFT(F25,1)="*","*"&amp;SUM(VALUE(SUBSTITUTE(TEXT(C25:F25,0),"*","")))&amp;"*",SUM(C25:F25))))))</f>
        <v/>
      </c>
      <c r="H25" s="70">
        <f t="array" ref="H25">COUNT((G25&amp;"")/FREQUENCY(IF($J$14:$J$54&gt;=G25,$J$14:$J$54), $J$14:$J$54))</f>
        <v>0</v>
      </c>
      <c r="J25" s="60" t="str">
        <f>G25</f>
        <v/>
      </c>
    </row>
    <row r="26" spans="1:11" ht="15.75" customHeight="1" thickBot="1" x14ac:dyDescent="0.3">
      <c r="A26" s="16" t="str">
        <f>G26</f>
        <v/>
      </c>
      <c r="B26" s="13"/>
      <c r="C26" s="46"/>
      <c r="D26" s="5"/>
      <c r="E26" s="5"/>
      <c r="F26" s="6"/>
      <c r="G26" s="71" t="str">
        <f t="array" ref="G26">IF(COUNTA(C26:F26)&lt;1,"",IF(LEFT(C26,1)="*","*"&amp;SUM(VALUE(SUBSTITUTE(TEXT(C26:F26,0),"*","")))&amp;"*",IF(LEFT(D26,1)="*","*"&amp;SUM(VALUE(SUBSTITUTE(TEXT(C26:F26,0),"*","")))&amp;"*",IF(LEFT(E26,1)="*","*"&amp;SUM(VALUE(SUBSTITUTE(TEXT(C26:F26,0),"*","")))&amp;"*",IF(LEFT(F26,1)="*","*"&amp;SUM(VALUE(SUBSTITUTE(TEXT(C26:F26,0),"*","")))&amp;"*",SUM(C26:F26))))))</f>
        <v/>
      </c>
      <c r="H26" s="71">
        <f t="array" ref="H26">COUNT((G26&amp;"")/FREQUENCY(IF($J$14:$J$54&gt;=G26,$J$14:$J$54), $J$14:$J$54))</f>
        <v>0</v>
      </c>
      <c r="J26" s="60" t="str">
        <f>G26</f>
        <v/>
      </c>
    </row>
    <row r="27" spans="1:11" ht="16.2" thickBot="1" x14ac:dyDescent="0.3">
      <c r="A27" s="16"/>
      <c r="B27" s="66" t="s">
        <v>42</v>
      </c>
      <c r="C27" s="86" t="str">
        <f>IF(SUM(C23:C26)=0,"",SUM(C23:C26))</f>
        <v/>
      </c>
      <c r="D27" s="87" t="str">
        <f>IF(SUM(D23:D26)=0,"",SUM(D23:D26))</f>
        <v/>
      </c>
      <c r="E27" s="87" t="str">
        <f>IF(SUM(E23:E26)=0,"",SUM(E23:E26))</f>
        <v/>
      </c>
      <c r="F27" s="87" t="str">
        <f>IF(SUM(F23:F26)=0,"",SUM(F23:F26))</f>
        <v/>
      </c>
      <c r="G27" s="85" t="str">
        <f>IF(SUM(G23:G26)=0,"",SUM(G23:G26))</f>
        <v/>
      </c>
      <c r="H27" s="73">
        <f t="array" ref="H27">COUNT((G27&amp;"")/FREQUENCY(IF($K$14:$K$54&gt;=G27,$K$14:$K$54), $K$14:$K$54))</f>
        <v>0</v>
      </c>
      <c r="K27" s="52" t="str">
        <f>G27</f>
        <v/>
      </c>
    </row>
    <row r="28" spans="1:11" ht="13.8" thickBot="1" x14ac:dyDescent="0.3">
      <c r="A28" s="16"/>
    </row>
    <row r="29" spans="1:11" ht="14.4" thickBot="1" x14ac:dyDescent="0.3">
      <c r="A29" s="16"/>
      <c r="B29" s="67" t="s">
        <v>0</v>
      </c>
      <c r="C29" s="77"/>
      <c r="D29" s="78"/>
      <c r="E29" s="78"/>
      <c r="F29" s="78"/>
      <c r="G29" s="78"/>
      <c r="H29" s="68"/>
    </row>
    <row r="30" spans="1:11" ht="19.95" customHeight="1" thickBot="1" x14ac:dyDescent="0.3">
      <c r="A30" s="16"/>
      <c r="B30" s="112"/>
      <c r="C30" s="82" t="s">
        <v>1</v>
      </c>
      <c r="D30" s="82" t="s">
        <v>2</v>
      </c>
      <c r="E30" s="82" t="s">
        <v>3</v>
      </c>
      <c r="F30" s="82" t="s">
        <v>4</v>
      </c>
      <c r="G30" s="82" t="s">
        <v>5</v>
      </c>
      <c r="H30" s="115" t="s">
        <v>12</v>
      </c>
    </row>
    <row r="31" spans="1:11" ht="16.2" customHeight="1" thickBot="1" x14ac:dyDescent="0.3">
      <c r="A31" s="16"/>
      <c r="B31" s="76" t="s">
        <v>7</v>
      </c>
      <c r="C31" s="83" t="s">
        <v>6</v>
      </c>
      <c r="D31" s="83" t="s">
        <v>6</v>
      </c>
      <c r="E31" s="83" t="s">
        <v>6</v>
      </c>
      <c r="F31" s="83" t="s">
        <v>6</v>
      </c>
      <c r="G31" s="83" t="s">
        <v>6</v>
      </c>
      <c r="H31" s="116"/>
    </row>
    <row r="32" spans="1:11" ht="15.6" x14ac:dyDescent="0.25">
      <c r="A32" s="16" t="str">
        <f>G32</f>
        <v/>
      </c>
      <c r="B32" s="13"/>
      <c r="C32" s="80"/>
      <c r="D32" s="80"/>
      <c r="E32" s="80"/>
      <c r="F32" s="81"/>
      <c r="G32" s="84" t="str">
        <f t="array" ref="G32">IF(COUNTA(C32:F32)&lt;1,"",IF(LEFT(C32,1)="*","*"&amp;SUM(VALUE(SUBSTITUTE(TEXT(C32:F32,0),"*","")))&amp;"*",IF(LEFT(D32,1)="*","*"&amp;SUM(VALUE(SUBSTITUTE(TEXT(C32:F32,0),"*","")))&amp;"*",IF(LEFT(E32,1)="*","*"&amp;SUM(VALUE(SUBSTITUTE(TEXT(C32:F32,0),"*","")))&amp;"*",IF(LEFT(F32,1)="*","*"&amp;SUM(VALUE(SUBSTITUTE(TEXT(C32:F32,0),"*","")))&amp;"*",SUM(C32:F32))))))</f>
        <v/>
      </c>
      <c r="H32" s="69">
        <f t="array" ref="H32">COUNT((G32&amp;"")/FREQUENCY(IF($J$14:$J$54&gt;=G32,$J$14:$J$54), $J$14:$J$54))</f>
        <v>0</v>
      </c>
      <c r="J32" s="60" t="str">
        <f>G32</f>
        <v/>
      </c>
    </row>
    <row r="33" spans="1:11" ht="15.6" x14ac:dyDescent="0.25">
      <c r="A33" s="16" t="str">
        <f>G33</f>
        <v/>
      </c>
      <c r="B33" s="13"/>
      <c r="C33" s="43"/>
      <c r="D33" s="43"/>
      <c r="E33" s="43"/>
      <c r="F33" s="44"/>
      <c r="G33" s="70" t="str">
        <f t="array" ref="G33">IF(COUNTA(C33:F33)&lt;1,"",IF(LEFT(C33,1)="*","*"&amp;SUM(VALUE(SUBSTITUTE(TEXT(C33:F33,0),"*","")))&amp;"*",IF(LEFT(D33,1)="*","*"&amp;SUM(VALUE(SUBSTITUTE(TEXT(C33:F33,0),"*","")))&amp;"*",IF(LEFT(E33,1)="*","*"&amp;SUM(VALUE(SUBSTITUTE(TEXT(C33:F33,0),"*","")))&amp;"*",IF(LEFT(F33,1)="*","*"&amp;SUM(VALUE(SUBSTITUTE(TEXT(C33:F33,0),"*","")))&amp;"*",SUM(C33:F33))))))</f>
        <v/>
      </c>
      <c r="H33" s="70">
        <f t="array" ref="H33">COUNT((G33&amp;"")/FREQUENCY(IF($J$14:$J$54&gt;=G33,$J$14:$J$54), $J$14:$J$54))</f>
        <v>0</v>
      </c>
      <c r="J33" s="60" t="str">
        <f>G33</f>
        <v/>
      </c>
    </row>
    <row r="34" spans="1:11" ht="15.6" x14ac:dyDescent="0.25">
      <c r="A34" s="16" t="str">
        <f>G34</f>
        <v/>
      </c>
      <c r="B34" s="13"/>
      <c r="C34" s="43"/>
      <c r="D34" s="43"/>
      <c r="E34" s="43"/>
      <c r="F34" s="44"/>
      <c r="G34" s="70" t="str">
        <f t="array" ref="G34">IF(COUNTA(C34:F34)&lt;1,"",IF(LEFT(C34,1)="*","*"&amp;SUM(VALUE(SUBSTITUTE(TEXT(C34:F34,0),"*","")))&amp;"*",IF(LEFT(D34,1)="*","*"&amp;SUM(VALUE(SUBSTITUTE(TEXT(C34:F34,0),"*","")))&amp;"*",IF(LEFT(E34,1)="*","*"&amp;SUM(VALUE(SUBSTITUTE(TEXT(C34:F34,0),"*","")))&amp;"*",IF(LEFT(F34,1)="*","*"&amp;SUM(VALUE(SUBSTITUTE(TEXT(C34:F34,0),"*","")))&amp;"*",SUM(C34:F34))))))</f>
        <v/>
      </c>
      <c r="H34" s="70">
        <f t="array" ref="H34">COUNT((G34&amp;"")/FREQUENCY(IF($J$14:$J$54&gt;=G34,$J$14:$J$54), $J$14:$J$54))</f>
        <v>0</v>
      </c>
      <c r="J34" s="60" t="str">
        <f>G34</f>
        <v/>
      </c>
    </row>
    <row r="35" spans="1:11" ht="16.2" thickBot="1" x14ac:dyDescent="0.3">
      <c r="A35" s="16" t="str">
        <f>G35</f>
        <v/>
      </c>
      <c r="B35" s="13"/>
      <c r="C35" s="48"/>
      <c r="D35" s="48"/>
      <c r="E35" s="48"/>
      <c r="F35" s="49"/>
      <c r="G35" s="71" t="str">
        <f t="array" ref="G35">IF(COUNTA(C35:F35)&lt;1,"",IF(LEFT(C35,1)="*","*"&amp;SUM(VALUE(SUBSTITUTE(TEXT(C35:F35,0),"*","")))&amp;"*",IF(LEFT(D35,1)="*","*"&amp;SUM(VALUE(SUBSTITUTE(TEXT(C35:F35,0),"*","")))&amp;"*",IF(LEFT(E35,1)="*","*"&amp;SUM(VALUE(SUBSTITUTE(TEXT(C35:F35,0),"*","")))&amp;"*",IF(LEFT(F35,1)="*","*"&amp;SUM(VALUE(SUBSTITUTE(TEXT(C35:F35,0),"*","")))&amp;"*",SUM(C35:F35))))))</f>
        <v/>
      </c>
      <c r="H35" s="71">
        <f t="array" ref="H35">COUNT((G35&amp;"")/FREQUENCY(IF($J$14:$J$54&gt;=G35,$J$14:$J$54), $J$14:$J$54))</f>
        <v>0</v>
      </c>
      <c r="J35" s="60" t="str">
        <f>G35</f>
        <v/>
      </c>
    </row>
    <row r="36" spans="1:11" ht="16.2" thickBot="1" x14ac:dyDescent="0.3">
      <c r="A36" s="16"/>
      <c r="B36" s="66" t="s">
        <v>41</v>
      </c>
      <c r="C36" s="74" t="str">
        <f>IF(SUM(C32:C35)=0,"",SUM(C32:C35))</f>
        <v/>
      </c>
      <c r="D36" s="75" t="str">
        <f>IF(SUM(D32:D35)=0,"",SUM(D32:D35))</f>
        <v/>
      </c>
      <c r="E36" s="75" t="str">
        <f>IF(SUM(E32:E35)=0,"",SUM(E32:E35))</f>
        <v/>
      </c>
      <c r="F36" s="75" t="str">
        <f>IF(SUM(F32:F35)=0,"",SUM(F32:F35))</f>
        <v/>
      </c>
      <c r="G36" s="72" t="str">
        <f>IF(SUM(G32:G35)=0,"",SUM(G32:G35))</f>
        <v/>
      </c>
      <c r="H36" s="73">
        <f t="array" ref="H36">COUNT((G36&amp;"")/FREQUENCY(IF($K$14:$K$54&gt;=G36,$K$14:$K$54), $K$14:$K$54))</f>
        <v>0</v>
      </c>
      <c r="K36" s="52" t="str">
        <f>G36</f>
        <v/>
      </c>
    </row>
    <row r="37" spans="1:11" ht="13.8" thickBot="1" x14ac:dyDescent="0.3">
      <c r="A37" s="16"/>
    </row>
    <row r="38" spans="1:11" ht="14.4" thickBot="1" x14ac:dyDescent="0.3">
      <c r="A38" s="16"/>
      <c r="B38" s="67" t="s">
        <v>0</v>
      </c>
      <c r="C38" s="77"/>
      <c r="D38" s="78"/>
      <c r="E38" s="78"/>
      <c r="F38" s="78"/>
      <c r="G38" s="78"/>
      <c r="H38" s="68"/>
    </row>
    <row r="39" spans="1:11" ht="19.95" customHeight="1" thickBot="1" x14ac:dyDescent="0.3">
      <c r="A39" s="16"/>
      <c r="B39" s="112"/>
      <c r="C39" s="82" t="s">
        <v>1</v>
      </c>
      <c r="D39" s="82" t="s">
        <v>2</v>
      </c>
      <c r="E39" s="82" t="s">
        <v>3</v>
      </c>
      <c r="F39" s="88" t="s">
        <v>4</v>
      </c>
      <c r="G39" s="82" t="s">
        <v>5</v>
      </c>
      <c r="H39" s="115" t="s">
        <v>12</v>
      </c>
    </row>
    <row r="40" spans="1:11" ht="16.2" customHeight="1" thickBot="1" x14ac:dyDescent="0.3">
      <c r="A40" s="16"/>
      <c r="B40" s="76" t="s">
        <v>7</v>
      </c>
      <c r="C40" s="83" t="s">
        <v>6</v>
      </c>
      <c r="D40" s="83" t="s">
        <v>6</v>
      </c>
      <c r="E40" s="83" t="s">
        <v>6</v>
      </c>
      <c r="F40" s="89" t="s">
        <v>6</v>
      </c>
      <c r="G40" s="83" t="s">
        <v>6</v>
      </c>
      <c r="H40" s="116"/>
    </row>
    <row r="41" spans="1:11" ht="15.6" x14ac:dyDescent="0.25">
      <c r="A41" s="16" t="str">
        <f>G41</f>
        <v/>
      </c>
      <c r="B41" s="13"/>
      <c r="C41" s="79"/>
      <c r="D41" s="80"/>
      <c r="E41" s="80"/>
      <c r="F41" s="81"/>
      <c r="G41" s="84" t="str">
        <f t="array" ref="G41">IF(COUNTA(C41:F41)&lt;1,"",IF(LEFT(C41,1)="*","*"&amp;SUM(VALUE(SUBSTITUTE(TEXT(C41:F41,0),"*","")))&amp;"*",IF(LEFT(D41,1)="*","*"&amp;SUM(VALUE(SUBSTITUTE(TEXT(C41:F41,0),"*","")))&amp;"*",IF(LEFT(E41,1)="*","*"&amp;SUM(VALUE(SUBSTITUTE(TEXT(C41:F41,0),"*","")))&amp;"*",IF(LEFT(F41,1)="*","*"&amp;SUM(VALUE(SUBSTITUTE(TEXT(C41:F41,0),"*","")))&amp;"*",SUM(C41:F41))))))</f>
        <v/>
      </c>
      <c r="H41" s="69">
        <f t="array" ref="H41">COUNT((G41&amp;"")/FREQUENCY(IF($J$14:$J$54&gt;=G41,$J$14:$J$54), $J$14:$J$54))</f>
        <v>0</v>
      </c>
      <c r="J41" s="60" t="str">
        <f>G41</f>
        <v/>
      </c>
    </row>
    <row r="42" spans="1:11" ht="15.6" x14ac:dyDescent="0.25">
      <c r="A42" s="16" t="str">
        <f>G42</f>
        <v/>
      </c>
      <c r="B42" s="13"/>
      <c r="C42" s="45"/>
      <c r="D42" s="43"/>
      <c r="E42" s="43"/>
      <c r="F42" s="44"/>
      <c r="G42" s="70" t="str">
        <f t="array" ref="G42">IF(COUNTA(C42:F42)&lt;1,"",IF(LEFT(C42,1)="*","*"&amp;SUM(VALUE(SUBSTITUTE(TEXT(C42:F42,0),"*","")))&amp;"*",IF(LEFT(D42,1)="*","*"&amp;SUM(VALUE(SUBSTITUTE(TEXT(C42:F42,0),"*","")))&amp;"*",IF(LEFT(E42,1)="*","*"&amp;SUM(VALUE(SUBSTITUTE(TEXT(C42:F42,0),"*","")))&amp;"*",IF(LEFT(F42,1)="*","*"&amp;SUM(VALUE(SUBSTITUTE(TEXT(C42:F42,0),"*","")))&amp;"*",SUM(C42:F42))))))</f>
        <v/>
      </c>
      <c r="H42" s="70">
        <f t="array" ref="H42">COUNT((G42&amp;"")/FREQUENCY(IF($J$14:$J$54&gt;=G42,$J$14:$J$54), $J$14:$J$54))</f>
        <v>0</v>
      </c>
      <c r="J42" s="60" t="str">
        <f>G42</f>
        <v/>
      </c>
    </row>
    <row r="43" spans="1:11" ht="15.6" x14ac:dyDescent="0.25">
      <c r="A43" s="16" t="str">
        <f>G43</f>
        <v/>
      </c>
      <c r="B43" s="13"/>
      <c r="C43" s="45"/>
      <c r="D43" s="43"/>
      <c r="E43" s="43"/>
      <c r="F43" s="44"/>
      <c r="G43" s="70" t="str">
        <f t="array" ref="G43">IF(COUNTA(C43:F43)&lt;1,"",IF(LEFT(C43,1)="*","*"&amp;SUM(VALUE(SUBSTITUTE(TEXT(C43:F43,0),"*","")))&amp;"*",IF(LEFT(D43,1)="*","*"&amp;SUM(VALUE(SUBSTITUTE(TEXT(C43:F43,0),"*","")))&amp;"*",IF(LEFT(E43,1)="*","*"&amp;SUM(VALUE(SUBSTITUTE(TEXT(C43:F43,0),"*","")))&amp;"*",IF(LEFT(F43,1)="*","*"&amp;SUM(VALUE(SUBSTITUTE(TEXT(C43:F43,0),"*","")))&amp;"*",SUM(C43:F43))))))</f>
        <v/>
      </c>
      <c r="H43" s="70">
        <f t="array" ref="H43">COUNT((G43&amp;"")/FREQUENCY(IF($J$14:$J$54&gt;=G43,$J$14:$J$54), $J$14:$J$54))</f>
        <v>0</v>
      </c>
      <c r="J43" s="60" t="str">
        <f>G43</f>
        <v/>
      </c>
    </row>
    <row r="44" spans="1:11" ht="16.2" thickBot="1" x14ac:dyDescent="0.3">
      <c r="A44" s="16" t="str">
        <f>G44</f>
        <v/>
      </c>
      <c r="B44" s="13"/>
      <c r="C44" s="47"/>
      <c r="D44" s="48"/>
      <c r="E44" s="48"/>
      <c r="F44" s="49"/>
      <c r="G44" s="71" t="str">
        <f t="array" ref="G44">IF(COUNTA(C44:F44)&lt;1,"",IF(LEFT(C44,1)="*","*"&amp;SUM(VALUE(SUBSTITUTE(TEXT(C44:F44,0),"*","")))&amp;"*",IF(LEFT(D44,1)="*","*"&amp;SUM(VALUE(SUBSTITUTE(TEXT(C44:F44,0),"*","")))&amp;"*",IF(LEFT(E44,1)="*","*"&amp;SUM(VALUE(SUBSTITUTE(TEXT(C44:F44,0),"*","")))&amp;"*",IF(LEFT(F44,1)="*","*"&amp;SUM(VALUE(SUBSTITUTE(TEXT(C44:F44,0),"*","")))&amp;"*",SUM(C44:F44))))))</f>
        <v/>
      </c>
      <c r="H44" s="71">
        <f t="array" ref="H44">COUNT((G44&amp;"")/FREQUENCY(IF($J$14:$J$54&gt;=G44,$J$14:$J$54), $J$14:$J$54))</f>
        <v>0</v>
      </c>
      <c r="J44" s="60" t="str">
        <f>G44</f>
        <v/>
      </c>
    </row>
    <row r="45" spans="1:11" ht="16.2" thickBot="1" x14ac:dyDescent="0.3">
      <c r="A45" s="16"/>
      <c r="B45" s="66" t="s">
        <v>41</v>
      </c>
      <c r="C45" s="74" t="str">
        <f>IF(SUM(C41:C44)=0,"",SUM(C41:C44))</f>
        <v/>
      </c>
      <c r="D45" s="75" t="str">
        <f>IF(SUM(D41:D44)=0,"",SUM(D41:D44))</f>
        <v/>
      </c>
      <c r="E45" s="75" t="str">
        <f>IF(SUM(E41:E44)=0,"",SUM(E41:E44))</f>
        <v/>
      </c>
      <c r="F45" s="75" t="str">
        <f>IF(SUM(F41:F44)=0,"",SUM(F41:F44))</f>
        <v/>
      </c>
      <c r="G45" s="72" t="str">
        <f>IF(SUM(G41:G44)=0,"",SUM(G41:G44))</f>
        <v/>
      </c>
      <c r="H45" s="73">
        <f t="array" ref="H45">COUNT((G45&amp;"")/FREQUENCY(IF($K$14:$K$54&gt;=G45,$K$14:$K$54), $K$14:$K$54))</f>
        <v>0</v>
      </c>
      <c r="K45" s="52" t="str">
        <f>G45</f>
        <v/>
      </c>
    </row>
    <row r="46" spans="1:11" ht="16.2" thickBot="1" x14ac:dyDescent="0.3">
      <c r="A46" s="16"/>
      <c r="B46" s="32"/>
      <c r="C46" s="33"/>
      <c r="D46" s="34"/>
      <c r="E46" s="34"/>
      <c r="F46" s="34"/>
      <c r="G46" s="34"/>
      <c r="H46" s="34"/>
    </row>
    <row r="47" spans="1:11" ht="14.4" thickBot="1" x14ac:dyDescent="0.3">
      <c r="A47" s="16"/>
      <c r="B47" s="67" t="s">
        <v>0</v>
      </c>
      <c r="C47" s="77"/>
      <c r="D47" s="78"/>
      <c r="E47" s="78"/>
      <c r="F47" s="78"/>
      <c r="G47" s="78"/>
      <c r="H47" s="68"/>
    </row>
    <row r="48" spans="1:11" ht="19.95" customHeight="1" thickBot="1" x14ac:dyDescent="0.3">
      <c r="A48" s="16"/>
      <c r="B48" s="112" t="s">
        <v>44</v>
      </c>
      <c r="C48" s="82" t="s">
        <v>1</v>
      </c>
      <c r="D48" s="82" t="s">
        <v>2</v>
      </c>
      <c r="E48" s="82" t="s">
        <v>3</v>
      </c>
      <c r="F48" s="88" t="s">
        <v>4</v>
      </c>
      <c r="G48" s="82" t="s">
        <v>5</v>
      </c>
      <c r="H48" s="115" t="s">
        <v>12</v>
      </c>
    </row>
    <row r="49" spans="1:11" ht="16.2" customHeight="1" thickBot="1" x14ac:dyDescent="0.3">
      <c r="A49" s="16"/>
      <c r="B49" s="76" t="s">
        <v>7</v>
      </c>
      <c r="C49" s="83" t="s">
        <v>6</v>
      </c>
      <c r="D49" s="83" t="s">
        <v>6</v>
      </c>
      <c r="E49" s="83" t="s">
        <v>6</v>
      </c>
      <c r="F49" s="89" t="s">
        <v>6</v>
      </c>
      <c r="G49" s="83" t="s">
        <v>6</v>
      </c>
      <c r="H49" s="116"/>
    </row>
    <row r="50" spans="1:11" ht="15.6" x14ac:dyDescent="0.25">
      <c r="A50" s="16" t="str">
        <f>G50</f>
        <v/>
      </c>
      <c r="B50" s="13"/>
      <c r="C50" s="79"/>
      <c r="D50" s="80"/>
      <c r="E50" s="80"/>
      <c r="F50" s="81"/>
      <c r="G50" s="84" t="str">
        <f t="array" ref="G50">IF(COUNTA(C50:F50)&lt;1,"",IF(LEFT(C50,1)="*","*"&amp;SUM(VALUE(SUBSTITUTE(TEXT(C50:F50,0),"*","")))&amp;"*",IF(LEFT(D50,1)="*","*"&amp;SUM(VALUE(SUBSTITUTE(TEXT(C50:F50,0),"*","")))&amp;"*",IF(LEFT(E50,1)="*","*"&amp;SUM(VALUE(SUBSTITUTE(TEXT(C50:F50,0),"*","")))&amp;"*",IF(LEFT(F50,1)="*","*"&amp;SUM(VALUE(SUBSTITUTE(TEXT(C50:F50,0),"*","")))&amp;"*",SUM(C50:F50))))))</f>
        <v/>
      </c>
      <c r="H50" s="69">
        <f t="array" ref="H50">COUNT((G50&amp;"")/FREQUENCY(IF($J$14:$J$54&gt;=G50,$J$14:$J$54), $J$14:$J$54))</f>
        <v>0</v>
      </c>
      <c r="J50" s="60" t="str">
        <f>G50</f>
        <v/>
      </c>
    </row>
    <row r="51" spans="1:11" ht="15.6" x14ac:dyDescent="0.25">
      <c r="A51" s="16" t="str">
        <f>G51</f>
        <v/>
      </c>
      <c r="B51" s="13"/>
      <c r="C51" s="45"/>
      <c r="D51" s="43"/>
      <c r="E51" s="43"/>
      <c r="F51" s="44"/>
      <c r="G51" s="70" t="str">
        <f t="array" ref="G51">IF(COUNTA(C51:F51)&lt;1,"",IF(LEFT(C51,1)="*","*"&amp;SUM(VALUE(SUBSTITUTE(TEXT(C51:F51,0),"*","")))&amp;"*",IF(LEFT(D51,1)="*","*"&amp;SUM(VALUE(SUBSTITUTE(TEXT(C51:F51,0),"*","")))&amp;"*",IF(LEFT(E51,1)="*","*"&amp;SUM(VALUE(SUBSTITUTE(TEXT(C51:F51,0),"*","")))&amp;"*",IF(LEFT(F51,1)="*","*"&amp;SUM(VALUE(SUBSTITUTE(TEXT(C51:F51,0),"*","")))&amp;"*",SUM(C51:F51))))))</f>
        <v/>
      </c>
      <c r="H51" s="70">
        <f t="array" ref="H51">COUNT((G51&amp;"")/FREQUENCY(IF($J$14:$J$54&gt;=G51,$J$14:$J$54), $J$14:$J$54))</f>
        <v>0</v>
      </c>
      <c r="J51" s="60" t="str">
        <f>G51</f>
        <v/>
      </c>
    </row>
    <row r="52" spans="1:11" ht="15.6" x14ac:dyDescent="0.25">
      <c r="A52" s="16" t="str">
        <f>G52</f>
        <v/>
      </c>
      <c r="B52" s="13"/>
      <c r="C52" s="45"/>
      <c r="D52" s="43"/>
      <c r="E52" s="43"/>
      <c r="F52" s="44"/>
      <c r="G52" s="70" t="str">
        <f t="array" ref="G52">IF(COUNTA(C52:F52)&lt;1,"",IF(LEFT(C52,1)="*","*"&amp;SUM(VALUE(SUBSTITUTE(TEXT(C52:F52,0),"*","")))&amp;"*",IF(LEFT(D52,1)="*","*"&amp;SUM(VALUE(SUBSTITUTE(TEXT(C52:F52,0),"*","")))&amp;"*",IF(LEFT(E52,1)="*","*"&amp;SUM(VALUE(SUBSTITUTE(TEXT(C52:F52,0),"*","")))&amp;"*",IF(LEFT(F52,1)="*","*"&amp;SUM(VALUE(SUBSTITUTE(TEXT(C52:F52,0),"*","")))&amp;"*",SUM(C52:F52))))))</f>
        <v/>
      </c>
      <c r="H52" s="70">
        <f t="array" ref="H52">COUNT((G52&amp;"")/FREQUENCY(IF($J$14:$J$54&gt;=G52,$J$14:$J$54), $J$14:$J$54))</f>
        <v>0</v>
      </c>
      <c r="J52" s="60" t="str">
        <f>G52</f>
        <v/>
      </c>
    </row>
    <row r="53" spans="1:11" ht="16.2" thickBot="1" x14ac:dyDescent="0.3">
      <c r="A53" s="16" t="str">
        <f>G53</f>
        <v/>
      </c>
      <c r="B53" s="13"/>
      <c r="C53" s="47"/>
      <c r="D53" s="48"/>
      <c r="E53" s="48"/>
      <c r="F53" s="49"/>
      <c r="G53" s="71" t="str">
        <f t="array" ref="G53">IF(COUNTA(C53:F53)&lt;1,"",IF(LEFT(C53,1)="*","*"&amp;SUM(VALUE(SUBSTITUTE(TEXT(C53:F53,0),"*","")))&amp;"*",IF(LEFT(D53,1)="*","*"&amp;SUM(VALUE(SUBSTITUTE(TEXT(C53:F53,0),"*","")))&amp;"*",IF(LEFT(E53,1)="*","*"&amp;SUM(VALUE(SUBSTITUTE(TEXT(C53:F53,0),"*","")))&amp;"*",IF(LEFT(F53,1)="*","*"&amp;SUM(VALUE(SUBSTITUTE(TEXT(C53:F53,0),"*","")))&amp;"*",SUM(C53:F53))))))</f>
        <v/>
      </c>
      <c r="H53" s="71">
        <f t="array" ref="H53">COUNT((G53&amp;"")/FREQUENCY(IF($J$14:$J$54&gt;=G53,$J$14:$J$54), $J$14:$J$54))</f>
        <v>0</v>
      </c>
      <c r="J53" s="60" t="str">
        <f>G53</f>
        <v/>
      </c>
    </row>
    <row r="54" spans="1:11" ht="16.2" thickBot="1" x14ac:dyDescent="0.3">
      <c r="A54" s="16"/>
      <c r="B54" s="66" t="s">
        <v>41</v>
      </c>
      <c r="C54" s="74" t="str">
        <f>IF(SUM(C50:C53)=0,"",SUM(C50:C53))</f>
        <v/>
      </c>
      <c r="D54" s="75" t="str">
        <f>IF(SUM(D50:D53)=0,"",SUM(D50:D53))</f>
        <v/>
      </c>
      <c r="E54" s="75" t="str">
        <f>IF(SUM(E50:E53)=0,"",SUM(E50:E53))</f>
        <v/>
      </c>
      <c r="F54" s="75" t="str">
        <f>IF(SUM(F50:F53)=0,"",SUM(F50:F53))</f>
        <v/>
      </c>
      <c r="G54" s="72" t="str">
        <f>IF(SUM(G50:G53)=0,"",SUM(G50:G53))</f>
        <v/>
      </c>
      <c r="H54" s="73">
        <f t="array" ref="H54">COUNT((G54&amp;"")/FREQUENCY(IF($K$14:$K$54&gt;=G54,$K$14:$K$54), $K$14:$K$54))</f>
        <v>0</v>
      </c>
      <c r="K54" s="52" t="str">
        <f>G54</f>
        <v/>
      </c>
    </row>
    <row r="55" spans="1:11" ht="23.4" customHeight="1" x14ac:dyDescent="0.25">
      <c r="B55" s="20"/>
      <c r="H55" s="113"/>
    </row>
    <row r="56" spans="1:11" x14ac:dyDescent="0.25">
      <c r="B56" s="63"/>
      <c r="C56" s="65"/>
      <c r="D56" s="64"/>
      <c r="E56" s="64"/>
      <c r="F56" s="64"/>
      <c r="G56" s="64"/>
      <c r="H56" s="64"/>
    </row>
    <row r="57" spans="1:11" x14ac:dyDescent="0.25">
      <c r="C57" s="65"/>
      <c r="D57" s="64"/>
      <c r="E57" s="64"/>
      <c r="F57" s="64"/>
      <c r="G57" s="64"/>
      <c r="H57" s="64"/>
    </row>
    <row r="58" spans="1:11" x14ac:dyDescent="0.25">
      <c r="C58" s="64"/>
      <c r="D58" s="64"/>
      <c r="E58" s="64"/>
      <c r="F58" s="64"/>
      <c r="G58" s="64"/>
      <c r="H58" s="64"/>
    </row>
  </sheetData>
  <mergeCells count="19">
    <mergeCell ref="C7:D7"/>
    <mergeCell ref="F7:I7"/>
    <mergeCell ref="C8:D8"/>
    <mergeCell ref="F8:I8"/>
    <mergeCell ref="C9:D9"/>
    <mergeCell ref="F9:I9"/>
    <mergeCell ref="H2:I2"/>
    <mergeCell ref="B4:E4"/>
    <mergeCell ref="B2:D2"/>
    <mergeCell ref="C6:D6"/>
    <mergeCell ref="F6:I6"/>
    <mergeCell ref="H3:I3"/>
    <mergeCell ref="H4:I4"/>
    <mergeCell ref="E2:G2"/>
    <mergeCell ref="H12:H13"/>
    <mergeCell ref="H21:H22"/>
    <mergeCell ref="H30:H31"/>
    <mergeCell ref="H39:H40"/>
    <mergeCell ref="H48:H49"/>
  </mergeCells>
  <phoneticPr fontId="3" type="noConversion"/>
  <conditionalFormatting sqref="C3">
    <cfRule type="cellIs" dxfId="1" priority="2" operator="equal">
      <formula>"leer"</formula>
    </cfRule>
  </conditionalFormatting>
  <conditionalFormatting sqref="E2">
    <cfRule type="cellIs" dxfId="0" priority="1" operator="equal">
      <formula>"leer"</formula>
    </cfRule>
  </conditionalFormatting>
  <dataValidations count="2">
    <dataValidation type="list" allowBlank="1" showInputMessage="1" showErrorMessage="1" errorTitle="Falsche Kreisklasse" error="Hallo Schützenbruder, gebe bitte eine gültige_x000a_Schützenklasse ein !_x000a_z.B. offen, 10, 11 ... 61/71" sqref="G4" xr:uid="{49C1F171-DF42-438A-848D-D1AB2F3FFCAF}">
      <formula1>$K$1:$K$7</formula1>
    </dataValidation>
    <dataValidation type="list" allowBlank="1" showInputMessage="1" showErrorMessage="1" sqref="C3" xr:uid="{3EC4B341-D2D8-4732-9FBA-5005A2D2B4B2}">
      <formula1>$L$1:$L$8</formula1>
    </dataValidation>
  </dataValidations>
  <printOptions horizontalCentered="1"/>
  <pageMargins left="0.74803149606299213" right="0.27559055118110237" top="0.23622047244094491" bottom="0.27559055118110237" header="0.15748031496062992" footer="0.15748031496062992"/>
  <pageSetup paperSize="9" scale="83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7" r:id="rId4" name="Option Button 9">
              <controlPr defaultSize="0" autoFill="0" autoLine="0" autoPict="0">
                <anchor moveWithCells="1">
                  <from>
                    <xdr:col>3</xdr:col>
                    <xdr:colOff>114300</xdr:colOff>
                    <xdr:row>2</xdr:row>
                    <xdr:rowOff>7620</xdr:rowOff>
                  </from>
                  <to>
                    <xdr:col>4</xdr:col>
                    <xdr:colOff>22860</xdr:colOff>
                    <xdr:row>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5" name="Option Button 10">
              <controlPr defaultSize="0" autoFill="0" autoLine="0" autoPict="0">
                <anchor moveWithCells="1">
                  <from>
                    <xdr:col>4</xdr:col>
                    <xdr:colOff>83820</xdr:colOff>
                    <xdr:row>2</xdr:row>
                    <xdr:rowOff>22860</xdr:rowOff>
                  </from>
                  <to>
                    <xdr:col>4</xdr:col>
                    <xdr:colOff>746760</xdr:colOff>
                    <xdr:row>2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6" name="Option Button 12">
              <controlPr defaultSize="0" autoFill="0" autoLine="0" autoPict="0">
                <anchor moveWithCells="1">
                  <from>
                    <xdr:col>3</xdr:col>
                    <xdr:colOff>114300</xdr:colOff>
                    <xdr:row>2</xdr:row>
                    <xdr:rowOff>7620</xdr:rowOff>
                  </from>
                  <to>
                    <xdr:col>4</xdr:col>
                    <xdr:colOff>22860</xdr:colOff>
                    <xdr:row>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7" name="Option Button 13">
              <controlPr defaultSize="0" autoFill="0" autoLine="0" autoPict="0">
                <anchor moveWithCells="1">
                  <from>
                    <xdr:col>4</xdr:col>
                    <xdr:colOff>83820</xdr:colOff>
                    <xdr:row>2</xdr:row>
                    <xdr:rowOff>22860</xdr:rowOff>
                  </from>
                  <to>
                    <xdr:col>4</xdr:col>
                    <xdr:colOff>746760</xdr:colOff>
                    <xdr:row>2</xdr:row>
                    <xdr:rowOff>236220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>
    <pageSetUpPr fitToPage="1"/>
  </sheetPr>
  <dimension ref="A1:O55"/>
  <sheetViews>
    <sheetView showGridLines="0" showRowColHeaders="0" topLeftCell="A2" zoomScaleNormal="100" workbookViewId="0">
      <selection activeCell="E4" sqref="E4"/>
    </sheetView>
  </sheetViews>
  <sheetFormatPr baseColWidth="10" defaultColWidth="11.5546875" defaultRowHeight="13.2" x14ac:dyDescent="0.25"/>
  <cols>
    <col min="1" max="1" width="8.109375" style="1" bestFit="1" customWidth="1"/>
    <col min="2" max="2" width="22" style="1" customWidth="1"/>
    <col min="3" max="3" width="13.44140625" style="1" customWidth="1"/>
    <col min="4" max="4" width="28.88671875" style="1" customWidth="1"/>
    <col min="5" max="7" width="13.88671875" style="1" customWidth="1"/>
    <col min="8" max="8" width="11.5546875" style="1" hidden="1" customWidth="1"/>
    <col min="9" max="9" width="13" style="1" hidden="1" customWidth="1"/>
    <col min="10" max="10" width="11.5546875" style="1" hidden="1" customWidth="1"/>
    <col min="11" max="11" width="22.5546875" style="1" hidden="1" customWidth="1"/>
    <col min="12" max="12" width="15.44140625" style="1" hidden="1" customWidth="1"/>
    <col min="13" max="13" width="19.33203125" style="1" hidden="1" customWidth="1"/>
    <col min="14" max="16384" width="11.5546875" style="1"/>
  </cols>
  <sheetData>
    <row r="1" spans="1:13" ht="57.75" customHeight="1" x14ac:dyDescent="0.25"/>
    <row r="2" spans="1:13" ht="45.75" customHeight="1" x14ac:dyDescent="0.25">
      <c r="A2" s="135" t="str">
        <f>CONCATENATE(Übersicht!B2," ",Übersicht!E2,"    ",Übersicht!G2)</f>
        <v xml:space="preserve">Rundenwettkampf - GK    </v>
      </c>
      <c r="B2" s="135"/>
      <c r="C2" s="135"/>
      <c r="D2" s="135"/>
      <c r="E2" s="135"/>
    </row>
    <row r="3" spans="1:13" ht="21" x14ac:dyDescent="0.4">
      <c r="A3" s="136" t="str">
        <f>CONCATENATE("WK-Klasse: ",Übersicht!C3,"    Kreisklasse: ",Übersicht!G4,"     Gruppe: ",Übersicht!G3)</f>
        <v>WK-Klasse: GK    Kreisklasse: offen     Gruppe: 1</v>
      </c>
      <c r="B3" s="136"/>
      <c r="C3" s="136"/>
      <c r="D3" s="136"/>
      <c r="E3" s="136"/>
    </row>
    <row r="4" spans="1:13" ht="13.8" thickBot="1" x14ac:dyDescent="0.3"/>
    <row r="5" spans="1:13" ht="41.4" customHeight="1" thickBot="1" x14ac:dyDescent="0.3">
      <c r="A5" s="97" t="s">
        <v>8</v>
      </c>
      <c r="B5" s="98" t="s">
        <v>0</v>
      </c>
      <c r="C5" s="99" t="s">
        <v>43</v>
      </c>
      <c r="D5" s="100" t="s">
        <v>13</v>
      </c>
      <c r="E5" s="101" t="s">
        <v>10</v>
      </c>
      <c r="H5" s="22" t="s">
        <v>12</v>
      </c>
      <c r="I5" s="22" t="s">
        <v>0</v>
      </c>
      <c r="J5" s="22" t="s">
        <v>10</v>
      </c>
      <c r="K5" s="22" t="s">
        <v>9</v>
      </c>
      <c r="L5" s="22" t="s">
        <v>10</v>
      </c>
      <c r="M5" s="22"/>
    </row>
    <row r="6" spans="1:13" ht="30" customHeight="1" x14ac:dyDescent="0.25">
      <c r="A6" s="106">
        <v>1</v>
      </c>
      <c r="B6" s="107" t="str">
        <f>IF(ISERROR(VLOOKUP(A6,$H$6:$I$10,2,FALSE)),"",(VLOOKUP(A6,$H$6:$I$10,2,0)))</f>
        <v/>
      </c>
      <c r="C6" s="108" t="str">
        <f>IF(ISERROR(VLOOKUP(A6,$H$6:$J$10,3,FALSE)),"",(VLOOKUP(A6,$H$6:$J$10,3,0)))</f>
        <v/>
      </c>
      <c r="D6" s="109" t="str">
        <f>IF(ISERROR(VLOOKUP(B6,$I$6:$K$10,3,FALSE)),"",(VLOOKUP(B6,$I$6:$K$10,3,0)))</f>
        <v/>
      </c>
      <c r="E6" s="110" t="str">
        <f>IF(ISERROR(VLOOKUP(B6,$I$6:$L$10,4,FALSE)),"",(VLOOKUP(B6,$I$6:$L$10,4,0)))</f>
        <v/>
      </c>
      <c r="H6" s="22" t="str">
        <f>IF(J6="","",RANK(J6,$J$6:$J$10,0))</f>
        <v/>
      </c>
      <c r="I6" s="22">
        <f>Übersicht!B12</f>
        <v>0</v>
      </c>
      <c r="J6" s="22" t="str">
        <f>Übersicht!G18</f>
        <v/>
      </c>
      <c r="K6" s="22" t="str">
        <f>IF(L6=0,"",VLOOKUP(L6,Übersicht!A14:B17,2,0))</f>
        <v/>
      </c>
      <c r="L6" s="22">
        <f>MAX(Übersicht!G14:G17)</f>
        <v>0</v>
      </c>
      <c r="M6" s="22">
        <f>I6</f>
        <v>0</v>
      </c>
    </row>
    <row r="7" spans="1:13" ht="30" customHeight="1" x14ac:dyDescent="0.25">
      <c r="A7" s="7">
        <v>2</v>
      </c>
      <c r="B7" s="39" t="str">
        <f t="shared" ref="B7:B10" si="0">IF(ISERROR(VLOOKUP(A7,$H$6:$I$10,2,FALSE)),"",(VLOOKUP(A7,$H$6:$I$10,2,0)))</f>
        <v/>
      </c>
      <c r="C7" s="40" t="str">
        <f t="shared" ref="C7:C10" si="1">IF(ISERROR(VLOOKUP(A7,$H$6:$J$10,3,FALSE)),"",(VLOOKUP(A7,$H$6:$J$10,3,0)))</f>
        <v/>
      </c>
      <c r="D7" s="35" t="str">
        <f t="shared" ref="D7:D10" si="2">IF(ISERROR(VLOOKUP(B7,$I$6:$K$10,3,FALSE)),"",(VLOOKUP(B7,$I$6:$K$10,3,0)))</f>
        <v/>
      </c>
      <c r="E7" s="36" t="str">
        <f t="shared" ref="E7:E10" si="3">IF(ISERROR(VLOOKUP(B7,$I$6:$L$10,4,FALSE)),"",(VLOOKUP(B7,$I$6:$L$10,4,0)))</f>
        <v/>
      </c>
      <c r="H7" s="22" t="str">
        <f t="shared" ref="H7:H10" si="4">IF(J7="","",RANK(J7,$J$6:$J$10,0))</f>
        <v/>
      </c>
      <c r="I7" s="22">
        <f>Übersicht!B21</f>
        <v>0</v>
      </c>
      <c r="J7" s="22" t="str">
        <f>Übersicht!G27</f>
        <v/>
      </c>
      <c r="K7" s="22" t="str">
        <f>IF(L7=0,"",VLOOKUP(L7,Übersicht!A23:B26,2,0))</f>
        <v/>
      </c>
      <c r="L7" s="22">
        <f>MAX(Übersicht!G23:G26)</f>
        <v>0</v>
      </c>
      <c r="M7" s="22">
        <f>I7</f>
        <v>0</v>
      </c>
    </row>
    <row r="8" spans="1:13" ht="30" customHeight="1" x14ac:dyDescent="0.25">
      <c r="A8" s="7">
        <v>3</v>
      </c>
      <c r="B8" s="39" t="str">
        <f t="shared" si="0"/>
        <v/>
      </c>
      <c r="C8" s="40" t="str">
        <f t="shared" si="1"/>
        <v/>
      </c>
      <c r="D8" s="35" t="str">
        <f t="shared" si="2"/>
        <v/>
      </c>
      <c r="E8" s="36" t="str">
        <f t="shared" si="3"/>
        <v/>
      </c>
      <c r="H8" s="22" t="str">
        <f t="shared" si="4"/>
        <v/>
      </c>
      <c r="I8" s="22">
        <f>Übersicht!B30</f>
        <v>0</v>
      </c>
      <c r="J8" s="22" t="str">
        <f>Übersicht!G36</f>
        <v/>
      </c>
      <c r="K8" s="22" t="str">
        <f>IF(L8=0,"",VLOOKUP(L8,Übersicht!A32:B35,2,0))</f>
        <v/>
      </c>
      <c r="L8" s="22">
        <f>MAX(Übersicht!G32:G35)</f>
        <v>0</v>
      </c>
      <c r="M8" s="22">
        <f>I8</f>
        <v>0</v>
      </c>
    </row>
    <row r="9" spans="1:13" ht="30" customHeight="1" x14ac:dyDescent="0.25">
      <c r="A9" s="7">
        <v>4</v>
      </c>
      <c r="B9" s="39" t="str">
        <f t="shared" si="0"/>
        <v/>
      </c>
      <c r="C9" s="40" t="str">
        <f t="shared" si="1"/>
        <v/>
      </c>
      <c r="D9" s="35" t="str">
        <f t="shared" si="2"/>
        <v/>
      </c>
      <c r="E9" s="36" t="str">
        <f t="shared" si="3"/>
        <v/>
      </c>
      <c r="H9" s="22" t="str">
        <f t="shared" si="4"/>
        <v/>
      </c>
      <c r="I9" s="22">
        <f>Übersicht!B39</f>
        <v>0</v>
      </c>
      <c r="J9" s="22" t="str">
        <f>Übersicht!G45</f>
        <v/>
      </c>
      <c r="K9" s="22" t="str">
        <f>IF(L9=0,"",VLOOKUP(L9,Übersicht!A41:B44,2,0))</f>
        <v/>
      </c>
      <c r="L9" s="22">
        <f>MAX(Übersicht!G41:G44)</f>
        <v>0</v>
      </c>
      <c r="M9" s="22">
        <f>I9</f>
        <v>0</v>
      </c>
    </row>
    <row r="10" spans="1:13" ht="30" customHeight="1" thickBot="1" x14ac:dyDescent="0.3">
      <c r="A10" s="8">
        <v>5</v>
      </c>
      <c r="B10" s="41" t="str">
        <f t="shared" si="0"/>
        <v/>
      </c>
      <c r="C10" s="42" t="str">
        <f t="shared" si="1"/>
        <v/>
      </c>
      <c r="D10" s="37" t="str">
        <f t="shared" si="2"/>
        <v/>
      </c>
      <c r="E10" s="38" t="str">
        <f t="shared" si="3"/>
        <v/>
      </c>
      <c r="H10" s="22" t="str">
        <f t="shared" si="4"/>
        <v/>
      </c>
      <c r="I10" s="22" t="str">
        <f>Übersicht!B48</f>
        <v>Einzelschützen</v>
      </c>
      <c r="J10" s="22" t="str">
        <f>Übersicht!G54</f>
        <v/>
      </c>
      <c r="K10" s="22" t="str">
        <f>IF(L10=0,"",VLOOKUP(L10,Übersicht!A50:B53,2,0))</f>
        <v/>
      </c>
      <c r="L10" s="22">
        <f>MAX(Übersicht!G50:G53)</f>
        <v>0</v>
      </c>
      <c r="M10" s="22" t="str">
        <f>I10</f>
        <v>Einzelschützen</v>
      </c>
    </row>
    <row r="11" spans="1:13" ht="13.8" thickBot="1" x14ac:dyDescent="0.3"/>
    <row r="12" spans="1:13" ht="28.95" customHeight="1" thickBot="1" x14ac:dyDescent="0.3">
      <c r="A12" s="140" t="s">
        <v>14</v>
      </c>
      <c r="B12" s="141"/>
      <c r="C12" s="105" t="s">
        <v>10</v>
      </c>
      <c r="D12" s="141" t="s">
        <v>0</v>
      </c>
      <c r="E12" s="146"/>
    </row>
    <row r="13" spans="1:13" ht="33.6" customHeight="1" thickBot="1" x14ac:dyDescent="0.3">
      <c r="A13" s="142" t="str">
        <f>IF(C13="","",VLOOKUP(C13,Übersicht!A14:B44,2,0))</f>
        <v/>
      </c>
      <c r="B13" s="143"/>
      <c r="C13" s="111" t="str">
        <f>IF(MAX(Übersicht!G14:G17,Übersicht!G23:G26,Übersicht!G32:G35,Übersicht!G41:G44)=0,"",MAX(Übersicht!G14:G17,Übersicht!G23:G26,Übersicht!G32:G35,Übersicht!G41:G44))</f>
        <v/>
      </c>
      <c r="D13" s="144" t="str">
        <f>IF(ISERROR(VLOOKUP(C13,L6:M9,2,FALSE)),"",(VLOOKUP(C13,L6:M9,2,0)))</f>
        <v/>
      </c>
      <c r="E13" s="145"/>
    </row>
    <row r="15" spans="1:13" ht="13.8" thickBot="1" x14ac:dyDescent="0.3"/>
    <row r="16" spans="1:13" ht="23.4" thickBot="1" x14ac:dyDescent="0.45">
      <c r="A16" s="137" t="s">
        <v>15</v>
      </c>
      <c r="B16" s="138"/>
      <c r="C16" s="138"/>
      <c r="D16" s="138"/>
      <c r="E16" s="139"/>
    </row>
    <row r="17" spans="1:13" ht="21" thickBot="1" x14ac:dyDescent="0.3">
      <c r="A17" s="102" t="s">
        <v>8</v>
      </c>
      <c r="B17" s="132" t="s">
        <v>11</v>
      </c>
      <c r="C17" s="133"/>
      <c r="D17" s="103" t="s">
        <v>0</v>
      </c>
      <c r="E17" s="104" t="s">
        <v>6</v>
      </c>
      <c r="H17" s="21" t="s">
        <v>12</v>
      </c>
      <c r="I17" s="21" t="s">
        <v>0</v>
      </c>
      <c r="J17" s="21" t="s">
        <v>10</v>
      </c>
      <c r="K17" s="23" t="s">
        <v>30</v>
      </c>
      <c r="L17" s="23" t="s">
        <v>31</v>
      </c>
      <c r="M17" s="50" t="s">
        <v>32</v>
      </c>
    </row>
    <row r="18" spans="1:13" ht="19.95" customHeight="1" x14ac:dyDescent="0.25">
      <c r="A18" s="24">
        <v>1</v>
      </c>
      <c r="B18" s="134" t="str">
        <f>IF(ISERROR(VLOOKUP(A18,$H$18:$K$37,4,FALSE)),"",(VLOOKUP(A18,$H$18:$K$37,4,0)))</f>
        <v/>
      </c>
      <c r="C18" s="134"/>
      <c r="D18" s="29" t="str">
        <f>IF(ISERROR(VLOOKUP(A18,$H$18:$K$37,2,FALSE)),"",(VLOOKUP(A18,$H$18:$K$37,2,0)))</f>
        <v/>
      </c>
      <c r="E18" s="9" t="str">
        <f>IF(ISERROR(VLOOKUP(A18,$H$18:$K$37,3,FALSE)),"",(VLOOKUP(A18,$H$18:$K$37,3,0)))</f>
        <v/>
      </c>
      <c r="H18" s="26" t="str">
        <f>IF(L18="","",RANK(L18,$L$18:$L$37,0))</f>
        <v/>
      </c>
      <c r="I18" s="22">
        <f>Übersicht!$B$12</f>
        <v>0</v>
      </c>
      <c r="J18" s="22" t="str">
        <f>Übersicht!G14</f>
        <v/>
      </c>
      <c r="K18" s="22">
        <f>Übersicht!B14</f>
        <v>0</v>
      </c>
      <c r="L18" s="22" t="str">
        <f t="shared" ref="L18:L37" si="5">IF(ISNA(M18),"",M18-ROW()/1000000)</f>
        <v/>
      </c>
      <c r="M18" s="22" t="e">
        <f t="array" ref="M18">LOOKUP(9^9,--MID(J18,MIN(IF(ISNUMBER(--MID(J18,COLUMN(2:2),1)),COLUMN(2:2))),COLUMN(2:2)))</f>
        <v>#N/A</v>
      </c>
    </row>
    <row r="19" spans="1:13" ht="19.95" customHeight="1" x14ac:dyDescent="0.25">
      <c r="A19" s="27">
        <v>2</v>
      </c>
      <c r="B19" s="131" t="str">
        <f t="shared" ref="B19:B37" si="6">IF(ISERROR(VLOOKUP(A19,$H$18:$K$37,4,FALSE)),"",(VLOOKUP(A19,$H$18:$K$37,4,0)))</f>
        <v/>
      </c>
      <c r="C19" s="131"/>
      <c r="D19" s="30" t="str">
        <f t="shared" ref="D19:D37" si="7">IF(ISERROR(VLOOKUP(A19,$H$18:$K$37,2,FALSE)),"",(VLOOKUP(A19,$H$18:$K$37,2,0)))</f>
        <v/>
      </c>
      <c r="E19" s="10" t="str">
        <f t="shared" ref="E19:E37" si="8">IF(ISERROR(VLOOKUP(A19,$H$18:$K$37,3,FALSE)),"",(VLOOKUP(A19,$H$18:$K$37,3,0)))</f>
        <v/>
      </c>
      <c r="H19" s="26" t="str">
        <f t="shared" ref="H19:H37" si="9">IF(L19="","",RANK(L19,$L$18:$L$37,0))</f>
        <v/>
      </c>
      <c r="I19" s="22">
        <f>Übersicht!$B$12</f>
        <v>0</v>
      </c>
      <c r="J19" s="22" t="str">
        <f>Übersicht!G15</f>
        <v/>
      </c>
      <c r="K19" s="22">
        <f>Übersicht!B15</f>
        <v>0</v>
      </c>
      <c r="L19" s="22" t="str">
        <f t="shared" si="5"/>
        <v/>
      </c>
      <c r="M19" s="22" t="e">
        <f t="array" ref="M19">LOOKUP(9^9,--MID(J19,MIN(IF(ISNUMBER(--MID(J19,COLUMN(3:3),1)),COLUMN(3:3))),COLUMN(3:3)))</f>
        <v>#N/A</v>
      </c>
    </row>
    <row r="20" spans="1:13" ht="19.95" customHeight="1" x14ac:dyDescent="0.25">
      <c r="A20" s="25">
        <v>3</v>
      </c>
      <c r="B20" s="131" t="str">
        <f t="shared" si="6"/>
        <v/>
      </c>
      <c r="C20" s="131"/>
      <c r="D20" s="30" t="str">
        <f t="shared" si="7"/>
        <v/>
      </c>
      <c r="E20" s="10" t="str">
        <f t="shared" si="8"/>
        <v/>
      </c>
      <c r="H20" s="26" t="str">
        <f t="shared" si="9"/>
        <v/>
      </c>
      <c r="I20" s="22">
        <f>Übersicht!$B$12</f>
        <v>0</v>
      </c>
      <c r="J20" s="22" t="str">
        <f>Übersicht!G16</f>
        <v/>
      </c>
      <c r="K20" s="22">
        <f>Übersicht!B16</f>
        <v>0</v>
      </c>
      <c r="L20" s="22" t="str">
        <f t="shared" si="5"/>
        <v/>
      </c>
      <c r="M20" s="22" t="e">
        <f t="array" ref="M20">LOOKUP(9^9,--MID(J20,MIN(IF(ISNUMBER(--MID(J20,COLUMN(4:4),1)),COLUMN(4:4))),COLUMN(4:4)))</f>
        <v>#N/A</v>
      </c>
    </row>
    <row r="21" spans="1:13" ht="19.95" customHeight="1" x14ac:dyDescent="0.25">
      <c r="A21" s="27">
        <v>4</v>
      </c>
      <c r="B21" s="131" t="str">
        <f t="shared" si="6"/>
        <v/>
      </c>
      <c r="C21" s="131"/>
      <c r="D21" s="30" t="str">
        <f t="shared" si="7"/>
        <v/>
      </c>
      <c r="E21" s="10" t="str">
        <f t="shared" si="8"/>
        <v/>
      </c>
      <c r="H21" s="26" t="str">
        <f t="shared" si="9"/>
        <v/>
      </c>
      <c r="I21" s="22">
        <f>Übersicht!$B$12</f>
        <v>0</v>
      </c>
      <c r="J21" s="22" t="str">
        <f>Übersicht!G17</f>
        <v/>
      </c>
      <c r="K21" s="22">
        <f>Übersicht!B17</f>
        <v>0</v>
      </c>
      <c r="L21" s="22" t="str">
        <f t="shared" si="5"/>
        <v/>
      </c>
      <c r="M21" s="22" t="e">
        <f t="array" ref="M21">LOOKUP(9^9,--MID(J21,MIN(IF(ISNUMBER(--MID(J21,COLUMN(5:5),1)),COLUMN(5:5))),COLUMN(5:5)))</f>
        <v>#N/A</v>
      </c>
    </row>
    <row r="22" spans="1:13" ht="19.95" customHeight="1" x14ac:dyDescent="0.25">
      <c r="A22" s="25">
        <v>5</v>
      </c>
      <c r="B22" s="131" t="str">
        <f t="shared" si="6"/>
        <v/>
      </c>
      <c r="C22" s="131"/>
      <c r="D22" s="30" t="str">
        <f t="shared" si="7"/>
        <v/>
      </c>
      <c r="E22" s="10" t="str">
        <f t="shared" si="8"/>
        <v/>
      </c>
      <c r="H22" s="26" t="str">
        <f t="shared" si="9"/>
        <v/>
      </c>
      <c r="I22" s="22">
        <f>Übersicht!$B$21</f>
        <v>0</v>
      </c>
      <c r="J22" s="22" t="str">
        <f>Übersicht!G23</f>
        <v/>
      </c>
      <c r="K22" s="22">
        <f>Übersicht!B23</f>
        <v>0</v>
      </c>
      <c r="L22" s="22" t="str">
        <f t="shared" si="5"/>
        <v/>
      </c>
      <c r="M22" s="22" t="e">
        <f t="array" ref="M22">LOOKUP(9^9,--MID(J22,MIN(IF(ISNUMBER(--MID(J22,COLUMN(6:6),1)),COLUMN(6:6))),COLUMN(6:6)))</f>
        <v>#N/A</v>
      </c>
    </row>
    <row r="23" spans="1:13" ht="19.95" customHeight="1" x14ac:dyDescent="0.25">
      <c r="A23" s="27">
        <v>6</v>
      </c>
      <c r="B23" s="131" t="str">
        <f t="shared" si="6"/>
        <v/>
      </c>
      <c r="C23" s="131"/>
      <c r="D23" s="30" t="str">
        <f t="shared" si="7"/>
        <v/>
      </c>
      <c r="E23" s="10" t="str">
        <f t="shared" si="8"/>
        <v/>
      </c>
      <c r="H23" s="26" t="str">
        <f t="shared" si="9"/>
        <v/>
      </c>
      <c r="I23" s="22">
        <f>Übersicht!$B$21</f>
        <v>0</v>
      </c>
      <c r="J23" s="22" t="str">
        <f>Übersicht!G24</f>
        <v/>
      </c>
      <c r="K23" s="22">
        <f>Übersicht!B24</f>
        <v>0</v>
      </c>
      <c r="L23" s="22" t="str">
        <f t="shared" si="5"/>
        <v/>
      </c>
      <c r="M23" s="22" t="e">
        <f t="array" ref="M23">LOOKUP(9^9,--MID(J23,MIN(IF(ISNUMBER(--MID(J23,COLUMN(7:7),1)),COLUMN(7:7))),COLUMN(7:7)))</f>
        <v>#N/A</v>
      </c>
    </row>
    <row r="24" spans="1:13" ht="19.95" customHeight="1" x14ac:dyDescent="0.25">
      <c r="A24" s="25">
        <v>7</v>
      </c>
      <c r="B24" s="131" t="str">
        <f t="shared" si="6"/>
        <v/>
      </c>
      <c r="C24" s="131"/>
      <c r="D24" s="30" t="str">
        <f t="shared" si="7"/>
        <v/>
      </c>
      <c r="E24" s="10" t="str">
        <f t="shared" si="8"/>
        <v/>
      </c>
      <c r="H24" s="26" t="str">
        <f t="shared" si="9"/>
        <v/>
      </c>
      <c r="I24" s="22">
        <f>Übersicht!$B$21</f>
        <v>0</v>
      </c>
      <c r="J24" s="22" t="str">
        <f>Übersicht!G25</f>
        <v/>
      </c>
      <c r="K24" s="22">
        <f>Übersicht!B25</f>
        <v>0</v>
      </c>
      <c r="L24" s="22" t="str">
        <f t="shared" si="5"/>
        <v/>
      </c>
      <c r="M24" s="22" t="e">
        <f t="array" ref="M24">LOOKUP(9^9,--MID(J24,MIN(IF(ISNUMBER(--MID(J24,COLUMN(8:8),1)),COLUMN(8:8))),COLUMN(8:8)))</f>
        <v>#N/A</v>
      </c>
    </row>
    <row r="25" spans="1:13" ht="19.95" customHeight="1" x14ac:dyDescent="0.25">
      <c r="A25" s="27">
        <v>8</v>
      </c>
      <c r="B25" s="131" t="str">
        <f t="shared" si="6"/>
        <v/>
      </c>
      <c r="C25" s="131"/>
      <c r="D25" s="30" t="str">
        <f t="shared" si="7"/>
        <v/>
      </c>
      <c r="E25" s="10" t="str">
        <f t="shared" si="8"/>
        <v/>
      </c>
      <c r="H25" s="26" t="str">
        <f t="shared" si="9"/>
        <v/>
      </c>
      <c r="I25" s="22">
        <f>Übersicht!$B$21</f>
        <v>0</v>
      </c>
      <c r="J25" s="22" t="str">
        <f>Übersicht!G26</f>
        <v/>
      </c>
      <c r="K25" s="22">
        <f>Übersicht!B26</f>
        <v>0</v>
      </c>
      <c r="L25" s="22" t="str">
        <f t="shared" si="5"/>
        <v/>
      </c>
      <c r="M25" s="22" t="e">
        <f t="array" ref="M25">LOOKUP(9^9,--MID(J25,MIN(IF(ISNUMBER(--MID(J25,COLUMN(9:9),1)),COLUMN(9:9))),COLUMN(9:9)))</f>
        <v>#N/A</v>
      </c>
    </row>
    <row r="26" spans="1:13" ht="19.95" customHeight="1" x14ac:dyDescent="0.25">
      <c r="A26" s="25">
        <v>9</v>
      </c>
      <c r="B26" s="131" t="str">
        <f t="shared" si="6"/>
        <v/>
      </c>
      <c r="C26" s="131"/>
      <c r="D26" s="30" t="str">
        <f t="shared" si="7"/>
        <v/>
      </c>
      <c r="E26" s="10" t="str">
        <f t="shared" si="8"/>
        <v/>
      </c>
      <c r="H26" s="26" t="str">
        <f t="shared" si="9"/>
        <v/>
      </c>
      <c r="I26" s="22">
        <f>Übersicht!$B$30</f>
        <v>0</v>
      </c>
      <c r="J26" s="22" t="str">
        <f>Übersicht!G32</f>
        <v/>
      </c>
      <c r="K26" s="22">
        <f>Übersicht!B32</f>
        <v>0</v>
      </c>
      <c r="L26" s="22" t="str">
        <f t="shared" si="5"/>
        <v/>
      </c>
      <c r="M26" s="22" t="e">
        <f t="array" ref="M26">LOOKUP(9^9,--MID(J26,MIN(IF(ISNUMBER(--MID(J26,COLUMN(10:10),1)),COLUMN(10:10))),COLUMN(10:10)))</f>
        <v>#N/A</v>
      </c>
    </row>
    <row r="27" spans="1:13" ht="19.95" customHeight="1" x14ac:dyDescent="0.25">
      <c r="A27" s="27">
        <v>10</v>
      </c>
      <c r="B27" s="131" t="str">
        <f t="shared" si="6"/>
        <v/>
      </c>
      <c r="C27" s="131"/>
      <c r="D27" s="30" t="str">
        <f t="shared" si="7"/>
        <v/>
      </c>
      <c r="E27" s="10" t="str">
        <f t="shared" si="8"/>
        <v/>
      </c>
      <c r="H27" s="26" t="str">
        <f t="shared" si="9"/>
        <v/>
      </c>
      <c r="I27" s="22">
        <f>Übersicht!$B$30</f>
        <v>0</v>
      </c>
      <c r="J27" s="22" t="str">
        <f>Übersicht!G33</f>
        <v/>
      </c>
      <c r="K27" s="22">
        <f>Übersicht!B33</f>
        <v>0</v>
      </c>
      <c r="L27" s="22" t="str">
        <f t="shared" si="5"/>
        <v/>
      </c>
      <c r="M27" s="22" t="e">
        <f t="array" ref="M27">LOOKUP(9^9,--MID(J27,MIN(IF(ISNUMBER(--MID(J27,COLUMN(11:11),1)),COLUMN(11:11))),COLUMN(11:11)))</f>
        <v>#N/A</v>
      </c>
    </row>
    <row r="28" spans="1:13" ht="19.95" customHeight="1" x14ac:dyDescent="0.25">
      <c r="A28" s="25">
        <v>11</v>
      </c>
      <c r="B28" s="131" t="str">
        <f t="shared" si="6"/>
        <v/>
      </c>
      <c r="C28" s="131"/>
      <c r="D28" s="30" t="str">
        <f t="shared" si="7"/>
        <v/>
      </c>
      <c r="E28" s="10" t="str">
        <f t="shared" si="8"/>
        <v/>
      </c>
      <c r="H28" s="26" t="str">
        <f t="shared" si="9"/>
        <v/>
      </c>
      <c r="I28" s="22">
        <f>Übersicht!$B$30</f>
        <v>0</v>
      </c>
      <c r="J28" s="22" t="str">
        <f>Übersicht!G34</f>
        <v/>
      </c>
      <c r="K28" s="22">
        <f>Übersicht!B34</f>
        <v>0</v>
      </c>
      <c r="L28" s="22" t="str">
        <f t="shared" si="5"/>
        <v/>
      </c>
      <c r="M28" s="22" t="e">
        <f t="array" ref="M28">LOOKUP(9^9,--MID(J28,MIN(IF(ISNUMBER(--MID(J28,COLUMN(12:12),1)),COLUMN(12:12))),COLUMN(12:12)))</f>
        <v>#N/A</v>
      </c>
    </row>
    <row r="29" spans="1:13" ht="19.95" customHeight="1" x14ac:dyDescent="0.25">
      <c r="A29" s="27">
        <v>12</v>
      </c>
      <c r="B29" s="131" t="str">
        <f t="shared" si="6"/>
        <v/>
      </c>
      <c r="C29" s="131"/>
      <c r="D29" s="30" t="str">
        <f t="shared" si="7"/>
        <v/>
      </c>
      <c r="E29" s="10" t="str">
        <f t="shared" si="8"/>
        <v/>
      </c>
      <c r="H29" s="26" t="str">
        <f t="shared" si="9"/>
        <v/>
      </c>
      <c r="I29" s="22">
        <f>Übersicht!$B$30</f>
        <v>0</v>
      </c>
      <c r="J29" s="22" t="str">
        <f>Übersicht!G35</f>
        <v/>
      </c>
      <c r="K29" s="22">
        <f>Übersicht!B35</f>
        <v>0</v>
      </c>
      <c r="L29" s="22" t="str">
        <f t="shared" si="5"/>
        <v/>
      </c>
      <c r="M29" s="22" t="e">
        <f t="array" ref="M29">LOOKUP(9^9,--MID(J29,MIN(IF(ISNUMBER(--MID(J29,COLUMN(13:13),1)),COLUMN(13:13))),COLUMN(13:13)))</f>
        <v>#N/A</v>
      </c>
    </row>
    <row r="30" spans="1:13" ht="19.95" customHeight="1" x14ac:dyDescent="0.25">
      <c r="A30" s="25">
        <v>13</v>
      </c>
      <c r="B30" s="131" t="str">
        <f t="shared" si="6"/>
        <v/>
      </c>
      <c r="C30" s="131"/>
      <c r="D30" s="30" t="str">
        <f t="shared" si="7"/>
        <v/>
      </c>
      <c r="E30" s="10" t="str">
        <f t="shared" si="8"/>
        <v/>
      </c>
      <c r="H30" s="26" t="str">
        <f t="shared" si="9"/>
        <v/>
      </c>
      <c r="I30" s="22">
        <f>Übersicht!$B$39</f>
        <v>0</v>
      </c>
      <c r="J30" s="22" t="str">
        <f>Übersicht!G41</f>
        <v/>
      </c>
      <c r="K30" s="22">
        <f>Übersicht!B41</f>
        <v>0</v>
      </c>
      <c r="L30" s="22" t="str">
        <f t="shared" si="5"/>
        <v/>
      </c>
      <c r="M30" s="22" t="e">
        <f t="array" ref="M30">LOOKUP(9^9,--MID(J30,MIN(IF(ISNUMBER(--MID(J30,COLUMN(14:14),1)),COLUMN(14:14))),COLUMN(14:14)))</f>
        <v>#N/A</v>
      </c>
    </row>
    <row r="31" spans="1:13" ht="19.95" customHeight="1" x14ac:dyDescent="0.25">
      <c r="A31" s="27">
        <v>14</v>
      </c>
      <c r="B31" s="131" t="str">
        <f t="shared" si="6"/>
        <v/>
      </c>
      <c r="C31" s="131"/>
      <c r="D31" s="30" t="str">
        <f t="shared" si="7"/>
        <v/>
      </c>
      <c r="E31" s="10" t="str">
        <f t="shared" si="8"/>
        <v/>
      </c>
      <c r="H31" s="26" t="str">
        <f t="shared" si="9"/>
        <v/>
      </c>
      <c r="I31" s="22">
        <f>Übersicht!$B$39</f>
        <v>0</v>
      </c>
      <c r="J31" s="22" t="str">
        <f>Übersicht!G42</f>
        <v/>
      </c>
      <c r="K31" s="22">
        <f>Übersicht!B42</f>
        <v>0</v>
      </c>
      <c r="L31" s="22" t="str">
        <f t="shared" si="5"/>
        <v/>
      </c>
      <c r="M31" s="22" t="e">
        <f t="array" ref="M31">LOOKUP(9^9,--MID(J31,MIN(IF(ISNUMBER(--MID(J31,COLUMN(15:15),1)),COLUMN(15:15))),COLUMN(15:15)))</f>
        <v>#N/A</v>
      </c>
    </row>
    <row r="32" spans="1:13" ht="19.95" customHeight="1" x14ac:dyDescent="0.25">
      <c r="A32" s="25">
        <v>15</v>
      </c>
      <c r="B32" s="131" t="str">
        <f t="shared" si="6"/>
        <v/>
      </c>
      <c r="C32" s="131"/>
      <c r="D32" s="30" t="str">
        <f t="shared" si="7"/>
        <v/>
      </c>
      <c r="E32" s="10" t="str">
        <f t="shared" si="8"/>
        <v/>
      </c>
      <c r="H32" s="26" t="str">
        <f t="shared" si="9"/>
        <v/>
      </c>
      <c r="I32" s="22">
        <f>Übersicht!$B$39</f>
        <v>0</v>
      </c>
      <c r="J32" s="22" t="str">
        <f>Übersicht!G43</f>
        <v/>
      </c>
      <c r="K32" s="22">
        <f>Übersicht!B43</f>
        <v>0</v>
      </c>
      <c r="L32" s="22" t="str">
        <f t="shared" si="5"/>
        <v/>
      </c>
      <c r="M32" s="22" t="e">
        <f t="array" ref="M32">LOOKUP(9^9,--MID(J32,MIN(IF(ISNUMBER(--MID(J32,COLUMN(16:16),1)),COLUMN(16:16))),COLUMN(16:16)))</f>
        <v>#N/A</v>
      </c>
    </row>
    <row r="33" spans="1:15" ht="19.95" customHeight="1" x14ac:dyDescent="0.25">
      <c r="A33" s="27">
        <v>16</v>
      </c>
      <c r="B33" s="131" t="str">
        <f t="shared" si="6"/>
        <v/>
      </c>
      <c r="C33" s="131"/>
      <c r="D33" s="30" t="str">
        <f t="shared" si="7"/>
        <v/>
      </c>
      <c r="E33" s="10" t="str">
        <f t="shared" si="8"/>
        <v/>
      </c>
      <c r="H33" s="26" t="str">
        <f t="shared" si="9"/>
        <v/>
      </c>
      <c r="I33" s="22">
        <f>Übersicht!$B$39</f>
        <v>0</v>
      </c>
      <c r="J33" s="22" t="str">
        <f>Übersicht!G44</f>
        <v/>
      </c>
      <c r="K33" s="22">
        <f>Übersicht!B44</f>
        <v>0</v>
      </c>
      <c r="L33" s="22" t="str">
        <f t="shared" si="5"/>
        <v/>
      </c>
      <c r="M33" s="22" t="e">
        <f t="array" ref="M33">LOOKUP(9^9,--MID(J33,MIN(IF(ISNUMBER(--MID(J33,COLUMN(17:17),1)),COLUMN(17:17))),COLUMN(17:17)))</f>
        <v>#N/A</v>
      </c>
    </row>
    <row r="34" spans="1:15" ht="19.95" customHeight="1" x14ac:dyDescent="0.25">
      <c r="A34" s="27">
        <v>17</v>
      </c>
      <c r="B34" s="131" t="str">
        <f t="shared" si="6"/>
        <v/>
      </c>
      <c r="C34" s="131"/>
      <c r="D34" s="30" t="str">
        <f t="shared" si="7"/>
        <v/>
      </c>
      <c r="E34" s="10" t="str">
        <f t="shared" si="8"/>
        <v/>
      </c>
      <c r="H34" s="26" t="str">
        <f t="shared" si="9"/>
        <v/>
      </c>
      <c r="I34" s="22" t="str">
        <f>Übersicht!$B$48</f>
        <v>Einzelschützen</v>
      </c>
      <c r="J34" s="22" t="str">
        <f>Übersicht!G50</f>
        <v/>
      </c>
      <c r="K34" s="22">
        <f>Übersicht!B50</f>
        <v>0</v>
      </c>
      <c r="L34" s="22" t="str">
        <f t="shared" si="5"/>
        <v/>
      </c>
      <c r="M34" s="22" t="e">
        <f t="array" ref="M34">LOOKUP(9^9,--MID(J34,MIN(IF(ISNUMBER(--MID(J34,COLUMN(18:18),1)),COLUMN(18:18))),COLUMN(18:18)))</f>
        <v>#N/A</v>
      </c>
    </row>
    <row r="35" spans="1:15" ht="19.95" customHeight="1" x14ac:dyDescent="0.25">
      <c r="A35" s="27">
        <v>18</v>
      </c>
      <c r="B35" s="131" t="str">
        <f t="shared" si="6"/>
        <v/>
      </c>
      <c r="C35" s="131"/>
      <c r="D35" s="30" t="str">
        <f t="shared" si="7"/>
        <v/>
      </c>
      <c r="E35" s="10" t="str">
        <f t="shared" si="8"/>
        <v/>
      </c>
      <c r="H35" s="26" t="str">
        <f t="shared" si="9"/>
        <v/>
      </c>
      <c r="I35" s="22" t="str">
        <f>Übersicht!$B$48</f>
        <v>Einzelschützen</v>
      </c>
      <c r="J35" s="22" t="str">
        <f>Übersicht!G51</f>
        <v/>
      </c>
      <c r="K35" s="22">
        <f>Übersicht!B51</f>
        <v>0</v>
      </c>
      <c r="L35" s="22" t="str">
        <f t="shared" si="5"/>
        <v/>
      </c>
      <c r="M35" s="22" t="e">
        <f t="array" ref="M35">LOOKUP(9^9,--MID(J35,MIN(IF(ISNUMBER(--MID(J35,COLUMN(19:19),1)),COLUMN(19:19))),COLUMN(19:19)))</f>
        <v>#N/A</v>
      </c>
    </row>
    <row r="36" spans="1:15" ht="19.95" customHeight="1" x14ac:dyDescent="0.25">
      <c r="A36" s="27">
        <v>19</v>
      </c>
      <c r="B36" s="131" t="str">
        <f t="shared" si="6"/>
        <v/>
      </c>
      <c r="C36" s="131"/>
      <c r="D36" s="30" t="str">
        <f t="shared" si="7"/>
        <v/>
      </c>
      <c r="E36" s="10" t="str">
        <f t="shared" si="8"/>
        <v/>
      </c>
      <c r="H36" s="26" t="str">
        <f t="shared" si="9"/>
        <v/>
      </c>
      <c r="I36" s="22" t="str">
        <f>Übersicht!$B$48</f>
        <v>Einzelschützen</v>
      </c>
      <c r="J36" s="22" t="str">
        <f>Übersicht!G52</f>
        <v/>
      </c>
      <c r="K36" s="22">
        <f>Übersicht!B52</f>
        <v>0</v>
      </c>
      <c r="L36" s="22" t="str">
        <f t="shared" si="5"/>
        <v/>
      </c>
      <c r="M36" s="22" t="e">
        <f t="array" ref="M36">LOOKUP(9^9,--MID(J36,MIN(IF(ISNUMBER(--MID(J36,COLUMN(20:20),1)),COLUMN(20:20))),COLUMN(20:20)))</f>
        <v>#N/A</v>
      </c>
    </row>
    <row r="37" spans="1:15" ht="19.95" customHeight="1" thickBot="1" x14ac:dyDescent="0.3">
      <c r="A37" s="28">
        <v>20</v>
      </c>
      <c r="B37" s="148" t="str">
        <f t="shared" si="6"/>
        <v/>
      </c>
      <c r="C37" s="148"/>
      <c r="D37" s="31" t="str">
        <f t="shared" si="7"/>
        <v/>
      </c>
      <c r="E37" s="11" t="str">
        <f t="shared" si="8"/>
        <v/>
      </c>
      <c r="H37" s="26" t="str">
        <f t="shared" si="9"/>
        <v/>
      </c>
      <c r="I37" s="22" t="str">
        <f>Übersicht!$B$48</f>
        <v>Einzelschützen</v>
      </c>
      <c r="J37" s="22" t="str">
        <f>Übersicht!G53</f>
        <v/>
      </c>
      <c r="K37" s="22">
        <f>Übersicht!B53</f>
        <v>0</v>
      </c>
      <c r="L37" s="22" t="str">
        <f t="shared" si="5"/>
        <v/>
      </c>
      <c r="M37" s="22" t="e">
        <f t="array" ref="M37">LOOKUP(9^9,--MID(J37,MIN(IF(ISNUMBER(--MID(J37,COLUMN(21:21),1)),COLUMN(21:21))),COLUMN(21:21)))</f>
        <v>#N/A</v>
      </c>
    </row>
    <row r="38" spans="1:15" x14ac:dyDescent="0.25">
      <c r="B38" s="16"/>
      <c r="D38" s="147"/>
      <c r="E38" s="147"/>
    </row>
    <row r="39" spans="1:15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</row>
    <row r="40" spans="1:15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</row>
    <row r="41" spans="1:15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</row>
    <row r="42" spans="1:15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</row>
    <row r="43" spans="1:15" x14ac:dyDescent="0.25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</row>
    <row r="44" spans="1:15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</row>
    <row r="45" spans="1:15" x14ac:dyDescent="0.25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</row>
    <row r="46" spans="1:15" x14ac:dyDescent="0.25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</row>
    <row r="47" spans="1:15" x14ac:dyDescent="0.25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</row>
    <row r="48" spans="1:15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</row>
    <row r="49" spans="1:15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</row>
    <row r="50" spans="1:15" x14ac:dyDescent="0.2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</row>
    <row r="51" spans="1:15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</row>
    <row r="52" spans="1:15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</row>
    <row r="53" spans="1:15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1:15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</row>
    <row r="55" spans="1:15" x14ac:dyDescent="0.2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</row>
  </sheetData>
  <sortState xmlns:xlrd2="http://schemas.microsoft.com/office/spreadsheetml/2017/richdata2" ref="A17:D32">
    <sortCondition descending="1" ref="C17"/>
  </sortState>
  <mergeCells count="29">
    <mergeCell ref="D38:E38"/>
    <mergeCell ref="B34:C34"/>
    <mergeCell ref="B35:C35"/>
    <mergeCell ref="B36:C36"/>
    <mergeCell ref="B37:C37"/>
    <mergeCell ref="A2:E2"/>
    <mergeCell ref="A3:E3"/>
    <mergeCell ref="A16:E16"/>
    <mergeCell ref="A12:B12"/>
    <mergeCell ref="A13:B13"/>
    <mergeCell ref="D13:E13"/>
    <mergeCell ref="D12:E12"/>
    <mergeCell ref="B17:C17"/>
    <mergeCell ref="B18:C18"/>
    <mergeCell ref="B19:C19"/>
    <mergeCell ref="B20:C20"/>
    <mergeCell ref="B21:C21"/>
    <mergeCell ref="B22:C22"/>
    <mergeCell ref="B23:C23"/>
    <mergeCell ref="B24:C24"/>
    <mergeCell ref="B30:C30"/>
    <mergeCell ref="B31:C31"/>
    <mergeCell ref="B32:C32"/>
    <mergeCell ref="B33:C33"/>
    <mergeCell ref="B25:C25"/>
    <mergeCell ref="B26:C26"/>
    <mergeCell ref="B27:C27"/>
    <mergeCell ref="B28:C28"/>
    <mergeCell ref="B29:C29"/>
  </mergeCells>
  <phoneticPr fontId="3" type="noConversion"/>
  <printOptions horizontalCentered="1"/>
  <pageMargins left="0.78740157480314965" right="0.43307086614173229" top="0.46" bottom="0.35433070866141736" header="0.31496062992125984" footer="0.15748031496062992"/>
  <pageSetup paperSize="9" scale="9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Übersicht</vt:lpstr>
      <vt:lpstr>Auswertung</vt:lpstr>
      <vt:lpstr>Auswertung!Druckbereich</vt:lpstr>
      <vt:lpstr>Übersicht!Druckbereich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N&amp;E - RWK blanko</dc:title>
  <dc:creator>Lars Remmert</dc:creator>
  <cp:lastModifiedBy>Burkhard Beecken</cp:lastModifiedBy>
  <cp:lastPrinted>2023-11-27T19:17:54Z</cp:lastPrinted>
  <dcterms:created xsi:type="dcterms:W3CDTF">2008-11-04T07:12:00Z</dcterms:created>
  <dcterms:modified xsi:type="dcterms:W3CDTF">2025-10-30T11:16:48Z</dcterms:modified>
  <cp:category>Auswertung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Rundenwettkampf - 2014-15.xlsm</vt:lpwstr>
  </property>
  <property fmtid="{D5CDD505-2E9C-101B-9397-08002B2CF9AE}" pid="3" name="MSIP_Label_924dbb1d-991d-4bbd-aad5-33bac1d8ffaf_Enabled">
    <vt:lpwstr>true</vt:lpwstr>
  </property>
  <property fmtid="{D5CDD505-2E9C-101B-9397-08002B2CF9AE}" pid="4" name="MSIP_Label_924dbb1d-991d-4bbd-aad5-33bac1d8ffaf_SetDate">
    <vt:lpwstr>2023-11-14T12:06:14Z</vt:lpwstr>
  </property>
  <property fmtid="{D5CDD505-2E9C-101B-9397-08002B2CF9AE}" pid="5" name="MSIP_Label_924dbb1d-991d-4bbd-aad5-33bac1d8ffaf_Method">
    <vt:lpwstr>Standard</vt:lpwstr>
  </property>
  <property fmtid="{D5CDD505-2E9C-101B-9397-08002B2CF9AE}" pid="6" name="MSIP_Label_924dbb1d-991d-4bbd-aad5-33bac1d8ffaf_Name">
    <vt:lpwstr>924dbb1d-991d-4bbd-aad5-33bac1d8ffaf</vt:lpwstr>
  </property>
  <property fmtid="{D5CDD505-2E9C-101B-9397-08002B2CF9AE}" pid="7" name="MSIP_Label_924dbb1d-991d-4bbd-aad5-33bac1d8ffaf_SiteId">
    <vt:lpwstr>9652d7c2-1ccf-4940-8151-4a92bd474ed0</vt:lpwstr>
  </property>
  <property fmtid="{D5CDD505-2E9C-101B-9397-08002B2CF9AE}" pid="8" name="MSIP_Label_924dbb1d-991d-4bbd-aad5-33bac1d8ffaf_ActionId">
    <vt:lpwstr>0e69b2dd-c557-41c9-b6ab-08aaea3bfd5b</vt:lpwstr>
  </property>
  <property fmtid="{D5CDD505-2E9C-101B-9397-08002B2CF9AE}" pid="9" name="MSIP_Label_924dbb1d-991d-4bbd-aad5-33bac1d8ffaf_ContentBits">
    <vt:lpwstr>0</vt:lpwstr>
  </property>
</Properties>
</file>